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907"/>
  <workbookPr/>
  <mc:AlternateContent xmlns:mc="http://schemas.openxmlformats.org/markup-compatibility/2006">
    <mc:Choice Requires="x15">
      <x15ac:absPath xmlns:x15ac="http://schemas.microsoft.com/office/spreadsheetml/2010/11/ac" url="/Volumes/KOGAWA/BOMBEIRO/"/>
    </mc:Choice>
  </mc:AlternateContent>
  <bookViews>
    <workbookView xWindow="0" yWindow="460" windowWidth="22360" windowHeight="14760" activeTab="1"/>
  </bookViews>
  <sheets>
    <sheet name="Memorial de Calculo" sheetId="1" r:id="rId1"/>
    <sheet name="Orçamento" sheetId="8" r:id="rId2"/>
    <sheet name="Cronograma" sheetId="4" r:id="rId3"/>
  </sheets>
  <definedNames>
    <definedName name="_xlnm._FilterDatabase" localSheetId="2" hidden="1">Cronograma!$I$12:$I$517</definedName>
    <definedName name="_xlnm._FilterDatabase" localSheetId="0" hidden="1">'Memorial de Calculo'!#REF!</definedName>
    <definedName name="_xlnm._FilterDatabase" localSheetId="1" hidden="1">Orçamento!#REF!</definedName>
    <definedName name="_xlnm.Print_Area" localSheetId="0">'Memorial de Calculo'!$A$1:$E$206</definedName>
    <definedName name="_xlnm.Print_Area" localSheetId="1">Orçamento!$A$1:$I$205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68" i="8" l="1"/>
  <c r="I68" i="8"/>
  <c r="D20" i="8"/>
  <c r="D16" i="8"/>
  <c r="D17" i="8"/>
  <c r="D18" i="8"/>
  <c r="D19" i="8"/>
  <c r="D21" i="8"/>
  <c r="D22" i="8"/>
  <c r="D23" i="8"/>
  <c r="D15" i="8"/>
  <c r="I20" i="8"/>
  <c r="I16" i="8"/>
  <c r="I23" i="8"/>
  <c r="I19" i="8"/>
  <c r="I22" i="8"/>
  <c r="I18" i="8"/>
  <c r="I21" i="8"/>
  <c r="I17" i="8"/>
  <c r="E133" i="1"/>
  <c r="D73" i="8"/>
  <c r="D74" i="8"/>
  <c r="D196" i="8"/>
  <c r="D197" i="8"/>
  <c r="D198" i="8"/>
  <c r="D46" i="8"/>
  <c r="D47" i="8"/>
  <c r="D48" i="8"/>
  <c r="D49" i="8"/>
  <c r="D50" i="8"/>
  <c r="D51" i="8"/>
  <c r="D52" i="8"/>
  <c r="D53" i="8"/>
  <c r="D54" i="8"/>
  <c r="D55" i="8"/>
  <c r="D56" i="8"/>
  <c r="D57" i="8"/>
  <c r="D58" i="8"/>
  <c r="D59" i="8"/>
  <c r="D60" i="8"/>
  <c r="D61" i="8"/>
  <c r="D62" i="8"/>
  <c r="D63" i="8"/>
  <c r="D64" i="8"/>
  <c r="D65" i="8"/>
  <c r="D66" i="8"/>
  <c r="D67" i="8"/>
  <c r="D69" i="8"/>
  <c r="D70" i="8"/>
  <c r="D71" i="8"/>
  <c r="D72" i="8"/>
  <c r="I64" i="8"/>
  <c r="I63" i="8"/>
  <c r="I47" i="8"/>
  <c r="I196" i="8"/>
  <c r="I72" i="8"/>
  <c r="I48" i="8"/>
  <c r="I66" i="8"/>
  <c r="I62" i="8"/>
  <c r="I58" i="8"/>
  <c r="I50" i="8"/>
  <c r="I46" i="8"/>
  <c r="I74" i="8"/>
  <c r="I56" i="8"/>
  <c r="I197" i="8"/>
  <c r="I70" i="8"/>
  <c r="I69" i="8"/>
  <c r="I61" i="8"/>
  <c r="I53" i="8"/>
  <c r="I198" i="8"/>
  <c r="B26" i="4"/>
  <c r="B29" i="4"/>
  <c r="B28" i="4"/>
  <c r="B27" i="4"/>
  <c r="A25" i="4"/>
  <c r="B25" i="4"/>
  <c r="A24" i="4"/>
  <c r="B24" i="4"/>
  <c r="B23" i="4"/>
  <c r="A22" i="4"/>
  <c r="B22" i="4"/>
  <c r="A21" i="4"/>
  <c r="B20" i="4"/>
  <c r="B19" i="4"/>
  <c r="A19" i="4"/>
  <c r="B18" i="4"/>
  <c r="A18" i="4"/>
  <c r="A17" i="4"/>
  <c r="B17" i="4"/>
  <c r="A16" i="4"/>
  <c r="B16" i="4"/>
  <c r="B15" i="4"/>
  <c r="A15" i="4"/>
  <c r="A14" i="4"/>
  <c r="B14" i="4"/>
  <c r="B13" i="4"/>
  <c r="I55" i="8"/>
  <c r="I54" i="8"/>
  <c r="I73" i="8"/>
  <c r="I49" i="8"/>
  <c r="I57" i="8"/>
  <c r="I65" i="8"/>
  <c r="I60" i="8"/>
  <c r="I51" i="8"/>
  <c r="I59" i="8"/>
  <c r="I67" i="8"/>
  <c r="I52" i="8"/>
  <c r="I71" i="8"/>
  <c r="I15" i="8"/>
  <c r="I24" i="8"/>
  <c r="D195" i="8"/>
  <c r="D189" i="8"/>
  <c r="D190" i="8"/>
  <c r="D191" i="8"/>
  <c r="D188" i="8"/>
  <c r="D182" i="8"/>
  <c r="D183" i="8"/>
  <c r="D184" i="8"/>
  <c r="D181" i="8"/>
  <c r="D176" i="8"/>
  <c r="D177" i="8"/>
  <c r="D175" i="8"/>
  <c r="D170" i="8"/>
  <c r="D171" i="8"/>
  <c r="D169" i="8"/>
  <c r="D159" i="8"/>
  <c r="D160" i="8"/>
  <c r="D161" i="8"/>
  <c r="D162" i="8"/>
  <c r="D163" i="8"/>
  <c r="D164" i="8"/>
  <c r="D165" i="8"/>
  <c r="D158" i="8"/>
  <c r="D154" i="8"/>
  <c r="D150" i="8"/>
  <c r="D149" i="8"/>
  <c r="D144" i="8"/>
  <c r="D145" i="8"/>
  <c r="D143" i="8"/>
  <c r="D138" i="8"/>
  <c r="D139" i="8"/>
  <c r="D137" i="8"/>
  <c r="D133" i="8"/>
  <c r="D129" i="8"/>
  <c r="D128" i="8"/>
  <c r="D79" i="8"/>
  <c r="D80" i="8"/>
  <c r="D81" i="8"/>
  <c r="D82" i="8"/>
  <c r="D83" i="8"/>
  <c r="D84" i="8"/>
  <c r="D85" i="8"/>
  <c r="D86" i="8"/>
  <c r="D87" i="8"/>
  <c r="D88" i="8"/>
  <c r="D89" i="8"/>
  <c r="D90" i="8"/>
  <c r="D91" i="8"/>
  <c r="D92" i="8"/>
  <c r="D93" i="8"/>
  <c r="D94" i="8"/>
  <c r="D95" i="8"/>
  <c r="D96" i="8"/>
  <c r="D97" i="8"/>
  <c r="D98" i="8"/>
  <c r="D99" i="8"/>
  <c r="D100" i="8"/>
  <c r="D101" i="8"/>
  <c r="D102" i="8"/>
  <c r="D103" i="8"/>
  <c r="D104" i="8"/>
  <c r="D105" i="8"/>
  <c r="D106" i="8"/>
  <c r="D107" i="8"/>
  <c r="D108" i="8"/>
  <c r="D109" i="8"/>
  <c r="D110" i="8"/>
  <c r="D111" i="8"/>
  <c r="D112" i="8"/>
  <c r="D113" i="8"/>
  <c r="D114" i="8"/>
  <c r="D115" i="8"/>
  <c r="D116" i="8"/>
  <c r="D117" i="8"/>
  <c r="D118" i="8"/>
  <c r="D119" i="8"/>
  <c r="D120" i="8"/>
  <c r="D121" i="8"/>
  <c r="D122" i="8"/>
  <c r="D123" i="8"/>
  <c r="D124" i="8"/>
  <c r="D78" i="8"/>
  <c r="D38" i="8"/>
  <c r="D39" i="8"/>
  <c r="D40" i="8"/>
  <c r="D41" i="8"/>
  <c r="D37" i="8"/>
  <c r="D28" i="8"/>
  <c r="D29" i="8"/>
  <c r="D30" i="8"/>
  <c r="D31" i="8"/>
  <c r="D32" i="8"/>
  <c r="D33" i="8"/>
  <c r="D27" i="8"/>
  <c r="I107" i="8"/>
  <c r="I32" i="8"/>
  <c r="I123" i="8"/>
  <c r="I103" i="8"/>
  <c r="I83" i="8"/>
  <c r="I159" i="8"/>
  <c r="I118" i="8"/>
  <c r="I110" i="8"/>
  <c r="I102" i="8"/>
  <c r="I177" i="8"/>
  <c r="I30" i="8"/>
  <c r="I41" i="8"/>
  <c r="I121" i="8"/>
  <c r="I113" i="8"/>
  <c r="I105" i="8"/>
  <c r="I97" i="8"/>
  <c r="I89" i="8"/>
  <c r="I81" i="8"/>
  <c r="I165" i="8"/>
  <c r="I161" i="8"/>
  <c r="I171" i="8"/>
  <c r="I189" i="8"/>
  <c r="I28" i="8"/>
  <c r="I119" i="8"/>
  <c r="I111" i="8"/>
  <c r="I99" i="8"/>
  <c r="I95" i="8"/>
  <c r="I87" i="8"/>
  <c r="I79" i="8"/>
  <c r="I163" i="8"/>
  <c r="I94" i="8"/>
  <c r="I86" i="8"/>
  <c r="I139" i="8"/>
  <c r="I29" i="8"/>
  <c r="I124" i="8"/>
  <c r="I116" i="8"/>
  <c r="I108" i="8"/>
  <c r="I100" i="8"/>
  <c r="I92" i="8"/>
  <c r="I84" i="8"/>
  <c r="I150" i="8"/>
  <c r="I164" i="8"/>
  <c r="I160" i="8"/>
  <c r="I170" i="8"/>
  <c r="I188" i="8"/>
  <c r="I128" i="8"/>
  <c r="I191" i="8"/>
  <c r="I115" i="8"/>
  <c r="I91" i="8"/>
  <c r="I39" i="8"/>
  <c r="I190" i="8"/>
  <c r="I192" i="8"/>
  <c r="I82" i="8"/>
  <c r="I106" i="8"/>
  <c r="I122" i="8"/>
  <c r="I182" i="8"/>
  <c r="I129" i="8"/>
  <c r="I130" i="8"/>
  <c r="I18" i="4"/>
  <c r="I85" i="8"/>
  <c r="I93" i="8"/>
  <c r="I101" i="8"/>
  <c r="I109" i="8"/>
  <c r="I117" i="8"/>
  <c r="I183" i="8"/>
  <c r="I162" i="8"/>
  <c r="I90" i="8"/>
  <c r="I38" i="8"/>
  <c r="I184" i="8"/>
  <c r="I80" i="8"/>
  <c r="I88" i="8"/>
  <c r="I96" i="8"/>
  <c r="I104" i="8"/>
  <c r="I112" i="8"/>
  <c r="I120" i="8"/>
  <c r="I40" i="8"/>
  <c r="I33" i="8"/>
  <c r="I98" i="8"/>
  <c r="I114" i="8"/>
  <c r="I145" i="8"/>
  <c r="I176" i="8"/>
  <c r="I138" i="8"/>
  <c r="I144" i="8"/>
  <c r="I31" i="8"/>
  <c r="I78" i="8"/>
  <c r="I195" i="8"/>
  <c r="I199" i="8"/>
  <c r="I169" i="8"/>
  <c r="I172" i="8"/>
  <c r="I181" i="8"/>
  <c r="I185" i="8"/>
  <c r="I175" i="8"/>
  <c r="I178" i="8"/>
  <c r="I158" i="8"/>
  <c r="I166" i="8"/>
  <c r="I154" i="8"/>
  <c r="I155" i="8"/>
  <c r="I23" i="4"/>
  <c r="I149" i="8"/>
  <c r="I151" i="8"/>
  <c r="I143" i="8"/>
  <c r="I137" i="8"/>
  <c r="I140" i="8"/>
  <c r="I133" i="8"/>
  <c r="I134" i="8"/>
  <c r="I19" i="4"/>
  <c r="I37" i="8"/>
  <c r="I42" i="8"/>
  <c r="I27" i="8"/>
  <c r="I34" i="8"/>
  <c r="I146" i="8"/>
  <c r="I125" i="8"/>
  <c r="I17" i="4"/>
  <c r="I14" i="4"/>
  <c r="D14" i="4"/>
  <c r="I20" i="4"/>
  <c r="I22" i="4"/>
  <c r="I26" i="4"/>
  <c r="D26" i="4"/>
  <c r="I28" i="4"/>
  <c r="I25" i="4"/>
  <c r="I29" i="4"/>
  <c r="I15" i="4"/>
  <c r="I27" i="4"/>
  <c r="I13" i="4"/>
  <c r="I24" i="4"/>
  <c r="D45" i="8"/>
  <c r="I21" i="4"/>
  <c r="H14" i="4"/>
  <c r="F14" i="4"/>
  <c r="H26" i="4"/>
  <c r="F26" i="4"/>
  <c r="D13" i="4"/>
  <c r="H13" i="4"/>
  <c r="F13" i="4"/>
  <c r="D15" i="4"/>
  <c r="F15" i="4"/>
  <c r="H15" i="4"/>
  <c r="I45" i="8"/>
  <c r="I75" i="8"/>
  <c r="I201" i="8"/>
  <c r="F24" i="4"/>
  <c r="F23" i="4"/>
  <c r="H28" i="4"/>
  <c r="D27" i="4"/>
  <c r="F25" i="4"/>
  <c r="H19" i="4"/>
  <c r="F17" i="4"/>
  <c r="H21" i="4"/>
  <c r="H25" i="4"/>
  <c r="F20" i="4"/>
  <c r="F21" i="4"/>
  <c r="F27" i="4"/>
  <c r="F28" i="4"/>
  <c r="D17" i="4"/>
  <c r="D20" i="4"/>
  <c r="D21" i="4"/>
  <c r="D24" i="4"/>
  <c r="D25" i="4"/>
  <c r="D28" i="4"/>
  <c r="D19" i="4"/>
  <c r="D23" i="4"/>
  <c r="F19" i="4"/>
  <c r="H23" i="4"/>
  <c r="H17" i="4"/>
  <c r="H27" i="4"/>
  <c r="H20" i="4"/>
  <c r="F22" i="4"/>
  <c r="F18" i="4"/>
  <c r="D22" i="4"/>
  <c r="D18" i="4"/>
  <c r="H29" i="4"/>
  <c r="H22" i="4"/>
  <c r="H18" i="4"/>
  <c r="D29" i="4"/>
  <c r="F29" i="4"/>
  <c r="H24" i="4"/>
  <c r="I16" i="4"/>
  <c r="F16" i="4"/>
  <c r="F30" i="4"/>
  <c r="F31" i="4"/>
  <c r="F32" i="4"/>
  <c r="I30" i="4"/>
  <c r="H16" i="4"/>
  <c r="H30" i="4"/>
  <c r="H31" i="4"/>
  <c r="H32" i="4"/>
  <c r="D16" i="4"/>
  <c r="D30" i="4"/>
  <c r="D31" i="4"/>
  <c r="I203" i="8"/>
  <c r="I205" i="8"/>
  <c r="I31" i="4"/>
  <c r="D32" i="4"/>
  <c r="I32" i="4"/>
</calcChain>
</file>

<file path=xl/sharedStrings.xml><?xml version="1.0" encoding="utf-8"?>
<sst xmlns="http://schemas.openxmlformats.org/spreadsheetml/2006/main" count="1066" uniqueCount="407">
  <si>
    <r>
      <rPr>
        <sz val="11"/>
        <rFont val="Microsoft Sans Serif"/>
        <family val="2"/>
      </rPr>
      <t>Código auxiliar</t>
    </r>
  </si>
  <si>
    <r>
      <rPr>
        <sz val="11"/>
        <rFont val="Microsoft Sans Serif"/>
        <family val="2"/>
      </rPr>
      <t>Serviço</t>
    </r>
  </si>
  <si>
    <r>
      <rPr>
        <sz val="11"/>
        <rFont val="Microsoft Sans Serif"/>
        <family val="2"/>
      </rPr>
      <t>Unidade</t>
    </r>
  </si>
  <si>
    <r>
      <rPr>
        <sz val="11"/>
        <rFont val="Microsoft Sans Serif"/>
        <family val="2"/>
      </rPr>
      <t>Material</t>
    </r>
  </si>
  <si>
    <r>
      <rPr>
        <sz val="11"/>
        <rFont val="Microsoft Sans Serif"/>
        <family val="2"/>
      </rPr>
      <t>Mão-de- obra</t>
    </r>
  </si>
  <si>
    <r>
      <rPr>
        <sz val="11"/>
        <rFont val="Microsoft Sans Serif"/>
        <family val="2"/>
      </rPr>
      <t>S/U</t>
    </r>
  </si>
  <si>
    <r>
      <rPr>
        <sz val="11"/>
        <rFont val="Microsoft Sans Serif"/>
        <family val="2"/>
      </rPr>
      <t>m2</t>
    </r>
  </si>
  <si>
    <r>
      <rPr>
        <sz val="11"/>
        <rFont val="Microsoft Sans Serif"/>
        <family val="2"/>
      </rPr>
      <t>Un</t>
    </r>
  </si>
  <si>
    <r>
      <rPr>
        <sz val="11"/>
        <rFont val="Microsoft Sans Serif"/>
        <family val="2"/>
      </rPr>
      <t>m3</t>
    </r>
  </si>
  <si>
    <r>
      <rPr>
        <sz val="11"/>
        <rFont val="Microsoft Sans Serif"/>
        <family val="2"/>
      </rPr>
      <t>m</t>
    </r>
  </si>
  <si>
    <r>
      <rPr>
        <sz val="11"/>
        <rFont val="Microsoft Sans Serif"/>
        <family val="2"/>
      </rPr>
      <t>PREPARO COM BETONEIRA E TRANSPORTE MANUAL DE CONCRETO FCK-20 - (O.C.)</t>
    </r>
  </si>
  <si>
    <r>
      <rPr>
        <sz val="11"/>
        <rFont val="Microsoft Sans Serif"/>
        <family val="2"/>
      </rPr>
      <t>Kg</t>
    </r>
  </si>
  <si>
    <r>
      <rPr>
        <sz val="11"/>
        <rFont val="Microsoft Sans Serif"/>
        <family val="2"/>
      </rPr>
      <t>060192</t>
    </r>
  </si>
  <si>
    <r>
      <rPr>
        <sz val="11"/>
        <rFont val="Microsoft Sans Serif"/>
        <family val="2"/>
      </rPr>
      <t>FORMA DE TABUA CINTA/PILAR SOBRE/ENTRE ALVENARIA U=8 VEZES</t>
    </r>
  </si>
  <si>
    <r>
      <rPr>
        <sz val="11"/>
        <rFont val="Microsoft Sans Serif"/>
        <family val="2"/>
      </rPr>
      <t>060304</t>
    </r>
  </si>
  <si>
    <r>
      <rPr>
        <sz val="11"/>
        <rFont val="Microsoft Sans Serif"/>
        <family val="2"/>
      </rPr>
      <t>ACO CA-50 A - 8,0 MM (5/16") - (OBRAS CIVIS)</t>
    </r>
  </si>
  <si>
    <r>
      <rPr>
        <sz val="11"/>
        <rFont val="Microsoft Sans Serif"/>
        <family val="2"/>
      </rPr>
      <t>060507</t>
    </r>
  </si>
  <si>
    <r>
      <rPr>
        <sz val="11"/>
        <rFont val="Microsoft Sans Serif"/>
        <family val="2"/>
      </rPr>
      <t>071171</t>
    </r>
  </si>
  <si>
    <r>
      <rPr>
        <sz val="11"/>
        <rFont val="Microsoft Sans Serif"/>
        <family val="2"/>
      </rPr>
      <t>DISJUNTOR MONOPOLAR DE 10 A 30-A</t>
    </r>
  </si>
  <si>
    <r>
      <rPr>
        <sz val="11"/>
        <rFont val="Microsoft Sans Serif"/>
        <family val="2"/>
      </rPr>
      <t>071329</t>
    </r>
  </si>
  <si>
    <r>
      <rPr>
        <sz val="11"/>
        <rFont val="Microsoft Sans Serif"/>
        <family val="2"/>
      </rPr>
      <t>FITA ISOLANTE, ROLO DE 5,00 M</t>
    </r>
  </si>
  <si>
    <r>
      <rPr>
        <sz val="11"/>
        <rFont val="Microsoft Sans Serif"/>
        <family val="2"/>
      </rPr>
      <t>160501</t>
    </r>
  </si>
  <si>
    <r>
      <rPr>
        <sz val="11"/>
        <rFont val="Microsoft Sans Serif"/>
        <family val="2"/>
      </rPr>
      <t>170010</t>
    </r>
  </si>
  <si>
    <r>
      <rPr>
        <sz val="11"/>
        <rFont val="Microsoft Sans Serif"/>
        <family val="2"/>
      </rPr>
      <t>ALIZAR</t>
    </r>
  </si>
  <si>
    <r>
      <rPr>
        <sz val="11"/>
        <rFont val="Microsoft Sans Serif"/>
        <family val="2"/>
      </rPr>
      <t>170101</t>
    </r>
  </si>
  <si>
    <r>
      <rPr>
        <sz val="11"/>
        <rFont val="Microsoft Sans Serif"/>
        <family val="2"/>
      </rPr>
      <t>170103</t>
    </r>
  </si>
  <si>
    <r>
      <rPr>
        <sz val="11"/>
        <rFont val="Microsoft Sans Serif"/>
        <family val="2"/>
      </rPr>
      <t>PORTA LISA 80x210 C/PORTAL E ALISAR S/FERRAGENS</t>
    </r>
  </si>
  <si>
    <r>
      <rPr>
        <sz val="11"/>
        <rFont val="Microsoft Sans Serif"/>
        <family val="2"/>
      </rPr>
      <t>180504</t>
    </r>
  </si>
  <si>
    <r>
      <rPr>
        <sz val="11"/>
        <rFont val="Microsoft Sans Serif"/>
        <family val="2"/>
      </rPr>
      <t>PORTA ABRIR/VENEZIANA PF-4 C/FERRAGENS</t>
    </r>
  </si>
  <si>
    <r>
      <rPr>
        <sz val="11"/>
        <rFont val="Microsoft Sans Serif"/>
        <family val="2"/>
      </rPr>
      <t>200101</t>
    </r>
  </si>
  <si>
    <r>
      <rPr>
        <sz val="11"/>
        <rFont val="Microsoft Sans Serif"/>
        <family val="2"/>
      </rPr>
      <t>200403</t>
    </r>
  </si>
  <si>
    <r>
      <rPr>
        <sz val="11"/>
        <rFont val="Microsoft Sans Serif"/>
        <family val="2"/>
      </rPr>
      <t>220309</t>
    </r>
  </si>
  <si>
    <r>
      <rPr>
        <sz val="11"/>
        <rFont val="Microsoft Sans Serif"/>
        <family val="2"/>
      </rPr>
      <t>PISO EM CERÂMICA PEI-5 COM CONTRAPISO (1CI:3ARML) E ARGAMASSA COLANTE</t>
    </r>
  </si>
  <si>
    <r>
      <rPr>
        <sz val="11"/>
        <rFont val="Microsoft Sans Serif"/>
        <family val="2"/>
      </rPr>
      <t>220310</t>
    </r>
  </si>
  <si>
    <r>
      <rPr>
        <sz val="11"/>
        <rFont val="Microsoft Sans Serif"/>
        <family val="2"/>
      </rPr>
      <t>RODAPÉ DE CERÂMICA COM ARGAMASSA COLANTE</t>
    </r>
  </si>
  <si>
    <r>
      <rPr>
        <sz val="11"/>
        <rFont val="Microsoft Sans Serif"/>
        <family val="2"/>
      </rPr>
      <t>220311</t>
    </r>
  </si>
  <si>
    <r>
      <rPr>
        <sz val="11"/>
        <rFont val="Microsoft Sans Serif"/>
        <family val="2"/>
      </rPr>
      <t>CERAMICA ANTI-DERRAPANTE COM CONTRAPISO (1CI:3ARML) E ARGAMASSA COLANTE</t>
    </r>
  </si>
  <si>
    <r>
      <rPr>
        <sz val="11"/>
        <rFont val="Microsoft Sans Serif"/>
        <family val="2"/>
      </rPr>
      <t>230102</t>
    </r>
  </si>
  <si>
    <r>
      <rPr>
        <sz val="11"/>
        <rFont val="Microsoft Sans Serif"/>
        <family val="2"/>
      </rPr>
      <t>261302</t>
    </r>
  </si>
  <si>
    <r>
      <rPr>
        <sz val="11"/>
        <rFont val="Microsoft Sans Serif"/>
        <family val="2"/>
      </rPr>
      <t>PINTURA LATEX DUAS DEMAOS COM SELADOR</t>
    </r>
  </si>
  <si>
    <r>
      <rPr>
        <sz val="11"/>
        <rFont val="Microsoft Sans Serif"/>
        <family val="2"/>
      </rPr>
      <t>189</t>
    </r>
  </si>
  <si>
    <r>
      <rPr>
        <sz val="11"/>
        <rFont val="Microsoft Sans Serif"/>
        <family val="2"/>
      </rPr>
      <t>DIVERSOS</t>
    </r>
  </si>
  <si>
    <r>
      <rPr>
        <sz val="11"/>
        <rFont val="Microsoft Sans Serif"/>
        <family val="2"/>
      </rPr>
      <t>270501</t>
    </r>
  </si>
  <si>
    <t>Projeto Estrutural</t>
  </si>
  <si>
    <t>CHUVEIRO ELÉTRICO EM PVC COM BRAÇO METÁLICO</t>
  </si>
  <si>
    <t>m</t>
  </si>
  <si>
    <t xml:space="preserve">Projeto Estrutural </t>
  </si>
  <si>
    <t>FECH.(ALAV.) LAFONTE 6236 I /8766- I18 IMAB OU EQUIV.</t>
  </si>
  <si>
    <t>Total Material</t>
  </si>
  <si>
    <t>Total Mao de Obra</t>
  </si>
  <si>
    <t>Quantidade</t>
  </si>
  <si>
    <t>Calculo</t>
  </si>
  <si>
    <t>Total Geral</t>
  </si>
  <si>
    <t>Sub Total</t>
  </si>
  <si>
    <t>BDI</t>
  </si>
  <si>
    <t>1º Mês</t>
  </si>
  <si>
    <t>2º Mês</t>
  </si>
  <si>
    <t>%</t>
  </si>
  <si>
    <t>Memorial de Calculo</t>
  </si>
  <si>
    <t>Ricardo Orides Venancio Primo</t>
  </si>
  <si>
    <t>Engenheiro Civil</t>
  </si>
  <si>
    <t>CREA 97252/D - MG</t>
  </si>
  <si>
    <t>SERVIÇOS PRELIMINARES</t>
  </si>
  <si>
    <t>020000</t>
  </si>
  <si>
    <t>PLACA DE OBRA EM CHAPA METÁLICA 26 COM PINTURA, AFIXADA EM CAVALETES DE
MADEIRA DE LEI (VIGOTAS 6X12CM) - PADRÃO AGETOP</t>
  </si>
  <si>
    <t>021301</t>
  </si>
  <si>
    <t>uni</t>
  </si>
  <si>
    <t>080526</t>
  </si>
  <si>
    <t>PORTA PAPEL HIGIENICO EM INOX</t>
  </si>
  <si>
    <t>080532</t>
  </si>
  <si>
    <t>080570</t>
  </si>
  <si>
    <t>TORNEIRA PARA LAVATÓRIO DIÂMETRO 1/2"</t>
  </si>
  <si>
    <t>VALVULA P/LAVATORIO OU BEBEDOURO METALICO DIAMETRO 1"</t>
  </si>
  <si>
    <t>080580</t>
  </si>
  <si>
    <t>080721</t>
  </si>
  <si>
    <t>SABONETEIRA EM INOX</t>
  </si>
  <si>
    <t>080741</t>
  </si>
  <si>
    <t>Un</t>
  </si>
  <si>
    <t>m2</t>
  </si>
  <si>
    <t>m3</t>
  </si>
  <si>
    <t>3º Mês</t>
  </si>
  <si>
    <t>Total c/ bdi</t>
  </si>
  <si>
    <r>
      <rPr>
        <b/>
        <sz val="11"/>
        <rFont val="Microsoft Sans Serif"/>
        <family val="2"/>
      </rPr>
      <t>169</t>
    </r>
  </si>
  <si>
    <r>
      <rPr>
        <b/>
        <sz val="11"/>
        <rFont val="Microsoft Sans Serif"/>
        <family val="2"/>
      </rPr>
      <t>INST. ELÉT./TELEFÔNICA/CABEAMENTO ESTRUTURADO</t>
    </r>
  </si>
  <si>
    <r>
      <rPr>
        <b/>
        <sz val="11"/>
        <rFont val="Microsoft Sans Serif"/>
        <family val="2"/>
      </rPr>
      <t>070000</t>
    </r>
  </si>
  <si>
    <r>
      <rPr>
        <b/>
        <sz val="11"/>
        <rFont val="Microsoft Sans Serif"/>
        <family val="2"/>
      </rPr>
      <t>INST. ELET./TELEFONICA/CABEAMENTO ESTRUTURADO</t>
    </r>
  </si>
  <si>
    <t>CAIXA PARA QUADRO DE COMANDO METÁLICA DE SOBREPOR 30X40X15 CM</t>
  </si>
  <si>
    <t>01 para abrigar os 2 dijuntores que ligarão as 2 sequencias de lampadas</t>
  </si>
  <si>
    <t>2,00 - 1,00 para cada sequencia de lampadas</t>
  </si>
  <si>
    <t>ELETRODUTO DE PVC RIGIDO DIAMETRO 3/4"</t>
  </si>
  <si>
    <t>ELETRODUTO DE PVC RIGIDO DIAMETRO 1"</t>
  </si>
  <si>
    <t>da caixa de dijuntores até a parte de cima da estrutura do telhado</t>
  </si>
  <si>
    <t>070701</t>
  </si>
  <si>
    <t>071201</t>
  </si>
  <si>
    <t>071202</t>
  </si>
  <si>
    <t>CABO ISOLADO PVC 750 V. No. 4 MM2</t>
  </si>
  <si>
    <t>070564</t>
  </si>
  <si>
    <t>ligação na rede existente</t>
  </si>
  <si>
    <t>un</t>
  </si>
  <si>
    <t>12 peças</t>
  </si>
  <si>
    <t>CONDULETE PVC T 3/4" S/TAMPA</t>
  </si>
  <si>
    <t>070991</t>
  </si>
  <si>
    <t>9 peças</t>
  </si>
  <si>
    <t>CONDULETE PVC LR 3/4" S/TAMPA</t>
  </si>
  <si>
    <t>070981</t>
  </si>
  <si>
    <t>3 peças</t>
  </si>
  <si>
    <t>TAMPA CEGA CONDULETE PVC 1/2" OU 3/4"</t>
  </si>
  <si>
    <t>072380</t>
  </si>
  <si>
    <r>
      <rPr>
        <b/>
        <sz val="11"/>
        <rFont val="Microsoft Sans Serif"/>
        <family val="2"/>
      </rPr>
      <t>170</t>
    </r>
  </si>
  <si>
    <r>
      <rPr>
        <b/>
        <sz val="11"/>
        <rFont val="Microsoft Sans Serif"/>
        <family val="2"/>
      </rPr>
      <t>INSTALAÇÕES HIDRO-SANITÁRIAS</t>
    </r>
  </si>
  <si>
    <r>
      <rPr>
        <b/>
        <sz val="11"/>
        <rFont val="Microsoft Sans Serif"/>
        <family val="2"/>
      </rPr>
      <t>080000</t>
    </r>
  </si>
  <si>
    <r>
      <rPr>
        <b/>
        <sz val="11"/>
        <rFont val="Microsoft Sans Serif"/>
        <family val="2"/>
      </rPr>
      <t>INSTALAÇÕES HIDROSSANITÁRIAS</t>
    </r>
  </si>
  <si>
    <r>
      <rPr>
        <b/>
        <sz val="11"/>
        <rFont val="Microsoft Sans Serif"/>
        <family val="2"/>
      </rPr>
      <t>S/U</t>
    </r>
  </si>
  <si>
    <t>082331</t>
  </si>
  <si>
    <t>082332</t>
  </si>
  <si>
    <t>16,22+16,22+16,47+3,98+0,58+0,58+1,02+1,02</t>
  </si>
  <si>
    <t>082303</t>
  </si>
  <si>
    <t>TUBO LEVE PVC RIGIDO DIAMETRO 150 MM (descidas calhas principais)</t>
  </si>
  <si>
    <t>TUBO LEVE PVC RIGIDO DIAMETRO 200 MM (descidas calhas principais)</t>
  </si>
  <si>
    <t>TUBO SOLDAVEL P/ESGOTO DIAM.75 MM (descidas calhas secundarias)</t>
  </si>
  <si>
    <t>Cotação</t>
  </si>
  <si>
    <t>JOELHO 90 GRAUS, PVC, SERIE R, ÁGUA PLUVIAL, DN 150 MM, JUNTA ELÁSTICA, FORNECIDO E INSTALADO EM CONDUTORES VERTICAIS DE ÁGUAS PLUVIAIS. AF_12/2014</t>
  </si>
  <si>
    <t>CURVA PARA REDE COLETOR ESGOTO, EB 644, 90GR, DN=200MM, COM JUNTA ELASTICA</t>
  </si>
  <si>
    <t>TE PVC PARA COLETOR ESGOTO, EB644, D=200MM, COM JUNTA ELASTICA.</t>
  </si>
  <si>
    <t>JOELHO 90 GRAUS DIAMETRO 75 MM</t>
  </si>
  <si>
    <t>081937</t>
  </si>
  <si>
    <t>89590(Sinap)</t>
  </si>
  <si>
    <t>83531(Sinap)</t>
  </si>
  <si>
    <t>83520(Sinap)</t>
  </si>
  <si>
    <t>CALHA DE CHAPA GALVANIZADA</t>
  </si>
  <si>
    <t>(((0,15+0,25+0,25+0,5)*33,01)*2)+((0,1+0,1+0,1+0,15)*((33,75+25,6)))</t>
  </si>
  <si>
    <t>(4*5*2,6)-(2,1*0,7)</t>
  </si>
  <si>
    <t>MURO DE ALVENARIA TIJOLO FURADO 1/2 VEZ ( H=2,50M) COM FUNDAÇÃO - SEM REVESTIMENTOS (PADRÃO AGETOP) (muro de proteção do reservatorio de agua 15000L)</t>
  </si>
  <si>
    <t>050302</t>
  </si>
  <si>
    <t>ESTACA A TRADO DIAM.30 CM SEM FERRO</t>
  </si>
  <si>
    <t>ACO CA-50A - 10,0 MM (3/8") - (OBRAS CIVIS)</t>
  </si>
  <si>
    <t>ACO CA-60 - 5,0 MM - (OBRAS CIVIS)</t>
  </si>
  <si>
    <t>052005</t>
  </si>
  <si>
    <t>052014</t>
  </si>
  <si>
    <t>FORMA TABUA PINHO P/FUNDACOES U=3V - (OBRAS CIVIS)</t>
  </si>
  <si>
    <t>PREPARO COM BETONEIRA E TRANSPORTE MANUAL DE CONCRETO FCK=30 MPA</t>
  </si>
  <si>
    <t>LANÇAMENTO/APLICAÇÃO/ADENSAMENTO DE CONCRETO EM FUNDAÇÃO- (O.C.)</t>
  </si>
  <si>
    <t>051009</t>
  </si>
  <si>
    <t>051029</t>
  </si>
  <si>
    <t>051026</t>
  </si>
  <si>
    <t>CHAPISCO COMUM (MURO FECHAMENTO DO RESERVATORIO)</t>
  </si>
  <si>
    <t>REBOCO (1 CALH:4 ARFC+100kgCI/M3) (MURO FECHAMENTO DO RESERVATORIO)</t>
  </si>
  <si>
    <t>50,53*2</t>
  </si>
  <si>
    <t>0,7*2,1*2</t>
  </si>
  <si>
    <t>PINT.ESMALTE/ESQUAD.FERRO C/FUNDO ANTICOR. (PORTA ABRIGO DO RESERVATORIO</t>
  </si>
  <si>
    <t>0,7*2,1</t>
  </si>
  <si>
    <t>DEM.ALVEN.TIJOLO S/REAP. C/TR.ATE CB. E CARGA</t>
  </si>
  <si>
    <t>020118</t>
  </si>
  <si>
    <t>DEMOLIÇAO BACIA SANITARIA C/ TRANSP. ATÉ CB. E CARGA</t>
  </si>
  <si>
    <t>020137</t>
  </si>
  <si>
    <t>DEMOLIÇAO DE LAVATÓRIO C/ TRANSP. ATÉ CB. E CARGA</t>
  </si>
  <si>
    <t>020138</t>
  </si>
  <si>
    <t>RETIRADA DE JANELAS OU PORTAIS C/ TRANSP. ATÉ CB. E CARGA</t>
  </si>
  <si>
    <t>020106</t>
  </si>
  <si>
    <t>(5,62*3,42)+(0,9*2,1)+(0,7*2,1)</t>
  </si>
  <si>
    <t>DEMOL.DIVISÓRIA EM PEDRA/CONC.C/TRANSP.ATE C.B.CARGA</t>
  </si>
  <si>
    <t>020151</t>
  </si>
  <si>
    <t>6*(1+0,42)*1,8</t>
  </si>
  <si>
    <t>DEMOLIÇÃO DE FORRO PVC INCLUSIVE ESTRUTURA DE SUSTENTAÇÃO C/ TRANSP. ATÉ CB. E CARGA</t>
  </si>
  <si>
    <t>26,35+35,23+25,17+67</t>
  </si>
  <si>
    <t>DEM.PISO CERAM.SOBRE LASTRO CONC.C/TR.CB.E CARGA</t>
  </si>
  <si>
    <t>020111</t>
  </si>
  <si>
    <t>19,6*2,8</t>
  </si>
  <si>
    <t>DEMOLIÇÃO DE REVEST. C/ AZULEJOS C/TRANSP.ATE CB. E CARGA</t>
  </si>
  <si>
    <t>020115</t>
  </si>
  <si>
    <t>ALVENARIA DE TIJOLO FURADO 1 VEZ - ARG. (1CALH:4ARML+100KG DE CI/M3)</t>
  </si>
  <si>
    <t>((5,62*3,42*3)paredes novas)+((0,16*1)+(1,5*1)+(0,57*1)+(0,7*1)+(0,36*1)+(0,07*1)complemento das janelas)+((2,85*3,42)parede divisao dos banheiros)+((0,9*2,1*3)fechamento das portas)</t>
  </si>
  <si>
    <t>ACO CA - 60 - 5,0 MM - (OBRAS CIVIS)</t>
  </si>
  <si>
    <t>060314</t>
  </si>
  <si>
    <t>LANÇAMENTO/APLICAÇÃO/ADENSAMENTO MANUAL DE CONCRETO - (OBRAS CIVIS)</t>
  </si>
  <si>
    <t>060801</t>
  </si>
  <si>
    <t>LUMINÁRIA TIPO PLAFON DE SOBREPOR QUADRADA PARA 02 LÂMPADAS</t>
  </si>
  <si>
    <t>071644</t>
  </si>
  <si>
    <t>14 peças</t>
  </si>
  <si>
    <t>28 peças</t>
  </si>
  <si>
    <t>2 peças</t>
  </si>
  <si>
    <t>INTERRUPTOR SIMPLES (1 SECAO)</t>
  </si>
  <si>
    <t>071440</t>
  </si>
  <si>
    <t>4 peças</t>
  </si>
  <si>
    <t>TOMADA HEXAGONAL 2P + T - 10A - 250V</t>
  </si>
  <si>
    <t>072578</t>
  </si>
  <si>
    <t>INTERRUPTOR SIMPLES 1 SEÇÃO E 1 TOMADA HEXAGONAL 2P + T - 10A CONJUGADOS</t>
  </si>
  <si>
    <t>071443</t>
  </si>
  <si>
    <t>ELETRODUTO PVC FLEXÍVEL - MANGUEIRA CORRUGADA LEVE - DIAM. 25MM</t>
  </si>
  <si>
    <t>071194</t>
  </si>
  <si>
    <t>070563</t>
  </si>
  <si>
    <t>CABO ISOLADO PVC 750 V. No. 2,5 MM2 (neutro)</t>
  </si>
  <si>
    <t xml:space="preserve">CABO ISOLADO PVC 750 V. No. 2,5 MM2 (fase) </t>
  </si>
  <si>
    <t>CABO ISOLADO PVC 750 V. No. 2,5 MM2 (retorno)</t>
  </si>
  <si>
    <t>CABO ISOLADO PVC 750 V. No. 2,5 MM2 (terra)</t>
  </si>
  <si>
    <t>CABO ISOLADO PVC 750 V. No. 2,5 MM2 (25 pontos)</t>
  </si>
  <si>
    <t>(0,7+1,48+1+1,44+4,38+1,68+1,1+2,1+0,92)*2 = 29,60</t>
  </si>
  <si>
    <t>(0,7+1,48+1)*2 = 6,36</t>
  </si>
  <si>
    <t>(0,7+1,48+2,44+1,43+1)*2 = 14,10</t>
  </si>
  <si>
    <t>(0,7+1,48+1,68+2,44+1,1)*2 = 14,80</t>
  </si>
  <si>
    <t>(0,7+1,48+1,68+2,1+0,92)*2 = 13,76</t>
  </si>
  <si>
    <t>(25*1,2) = 30,00</t>
  </si>
  <si>
    <t>CAIXA METALICA RET. 4" X 2" X 2"</t>
  </si>
  <si>
    <t>070691</t>
  </si>
  <si>
    <t>10 peças</t>
  </si>
  <si>
    <t xml:space="preserve">04 chuv. * 03 fios * 10,00 metros </t>
  </si>
  <si>
    <t>(4,38+0,68+0,53+1,44+1,01+1,48+2,44+1,43+1,68+1,05+2,44+2,1+0,92+0,91+2,63+2,44+1,04+1,38+2,41+2,44+1,43+1,48+1,24+2,03+1,27+4,11)+(4*10) distancias horizontais +(25*1,2)(pontos)</t>
  </si>
  <si>
    <t>(5,62+3,61+5,62+3,61)+(5,62+1,7+5,62+1,7)</t>
  </si>
  <si>
    <t>4*1,8*1,05</t>
  </si>
  <si>
    <t>CHAPISCO COMUM (NOVAS PAREDES E RETOQUES)</t>
  </si>
  <si>
    <t>((5,62*3,42*4)(paredes novas faces alojamento e closet) +((0,9*2,1*3*2)fechamento portas)+(((0,16*1)+(1,5*1)+(0,57*1)+(0,7*1)+(0,36*1)+(0,07*1))*2)complementos janelas</t>
  </si>
  <si>
    <t>EMBOÇO (1CI:4 ARML)</t>
  </si>
  <si>
    <t>((2,73+2,85+2,73+2,85)*3,42)*2</t>
  </si>
  <si>
    <t>76,44*2</t>
  </si>
  <si>
    <t>REVESTIMENTO COM CERÂMICA</t>
  </si>
  <si>
    <t>FORRO DE PVC COM ESTRUTURA EM METALON PINTADA COM TINTA ALQUÍDICA D.F.</t>
  </si>
  <si>
    <t>(20,28+9,55+7,79+7,79) - 7,56</t>
  </si>
  <si>
    <t>67,00 troca forro da area de asepsia</t>
  </si>
  <si>
    <t>FORRO DE GESSO COMUM</t>
  </si>
  <si>
    <t>MOLDURA PARA FORRO DE GESSO COMUM 5 CM</t>
  </si>
  <si>
    <t>13,93+3+13+8</t>
  </si>
  <si>
    <t>VIDRO TEMPERADO 10 MM - COLOCADO</t>
  </si>
  <si>
    <t>PORTA LISA 90X210 COM PORTAL E ALISAR SEM FERRAGENS</t>
  </si>
  <si>
    <t>2,00 portas alojamentos</t>
  </si>
  <si>
    <t>2,00 portas banheiros</t>
  </si>
  <si>
    <t>PORTA DE ABRIR ALUMÍNIO NATURAL EM VENEZIANA C/FERRAGENS (M.O.FAB.INC.MAT.)</t>
  </si>
  <si>
    <t>8*(0,60*1,80) portas sanitarios e chuveiros</t>
  </si>
  <si>
    <t>((9 estacas com 1,50m cada, Total 13,50 m)base resevatorio)+(3 estacas com 1,00m cada, Total 3,00 m)pilares reforços das alvenarias a contruir</t>
  </si>
  <si>
    <t>080504</t>
  </si>
  <si>
    <t>ASSENTO PARA VASO SANITÁRIO</t>
  </si>
  <si>
    <t>080542</t>
  </si>
  <si>
    <t>LAVATÓRIO MÉDIO SEM COLUNA</t>
  </si>
  <si>
    <t>080550</t>
  </si>
  <si>
    <t>FIXACAO P/LAVATORIO (PAR)</t>
  </si>
  <si>
    <t>LIGAÇÃO FLEXÍVEL PVC DIAM.1/2" (ENGATE)</t>
  </si>
  <si>
    <t>SIFAO FLEXIVEL UNIVERSAL ( SANFONADO) EM PVC CROMADO PARA LAVATORIO</t>
  </si>
  <si>
    <t>PORTA TOALHA EM INOX (HASTE)</t>
  </si>
  <si>
    <t>080903</t>
  </si>
  <si>
    <t>REGISTRO DE GAVETA BRUTO DIAMETRO 1"</t>
  </si>
  <si>
    <t>TUBO SOLDAVEL PVC MARROM DIAMETRO 20 mm</t>
  </si>
  <si>
    <t>TUBO SOLDAVEL PVC MARROM DIAMETRO 25 mm</t>
  </si>
  <si>
    <t>JOELHO 90 GRAUS SOLDAVEL DIAMETRO 25 MM</t>
  </si>
  <si>
    <t>081369</t>
  </si>
  <si>
    <t>JOELHO 90 GRAUS SOLD. C/BUCHA LATAO 25 X 3/4"</t>
  </si>
  <si>
    <t>TE 90 GRAUS SOLDAVEL DIAMETRO 25 mm</t>
  </si>
  <si>
    <t>ADESIVO PLASTICO - FRASCO 850 G</t>
  </si>
  <si>
    <t>CORPO CX. SIFONADA DIAM. 100 X 100 X 50</t>
  </si>
  <si>
    <t>JOELHO 45 GRAUS DIAMETRO 40 MM</t>
  </si>
  <si>
    <t>081922</t>
  </si>
  <si>
    <t>JOELHO 45 GRAUS DIAMETRO 50 MM</t>
  </si>
  <si>
    <t>JOELHO 45 GRAUS DIAMETRO 100 MM</t>
  </si>
  <si>
    <t>JUNCAO 45 GRAUS DIAMETRO 40 MM</t>
  </si>
  <si>
    <t>JUNCAO SIMPLES DIAMETRO 50 X 50 MM</t>
  </si>
  <si>
    <t>081975</t>
  </si>
  <si>
    <t>JUNCAO SIMPLES DIAM. 100 X 100 MM</t>
  </si>
  <si>
    <t>JUNCAO SIMPLES DIAM. 100 X 50 MM</t>
  </si>
  <si>
    <t>GRELHA QUADRADA ACO INOX ROTATIVO DIAM.100 MM</t>
  </si>
  <si>
    <t>PORTA GRELHA QUADRADO P/GREL.QUADRADA DIAM. 100 MM</t>
  </si>
  <si>
    <t>TUBO SOLD.P/ESGOTO DIAM. 40 MM</t>
  </si>
  <si>
    <t>082302</t>
  </si>
  <si>
    <t>TUBO SOLD. P/ESGOTO DIAM. 50 MM</t>
  </si>
  <si>
    <t>TERMINAL DE VENTILACAO DIAMETRO 50 MM</t>
  </si>
  <si>
    <t>CAIXA DE INSPEÇÃO - ALVENARIA DE 1 VEZ COM REVESTIMENTO INTERNO EM  REBOCO PAULISTA A-14 (COM ADIÇÃO DE IMPERMEABILIZANTE)</t>
  </si>
  <si>
    <t>(((1,3*1,65*2)+(1*1,65*2)+(1,3*1,3))*3)(3 caixas de 1,30x1,30x1,65)+((1*0,9)+(0,7*0,9)+(1*1))(1 caixa de 1,00x1,00x0,90)</t>
  </si>
  <si>
    <t>CAIXA DE INSPEÇÃO - ESCAVAÇÃO MANUAL / REATERRO/ APILOAMENTO DO FUNDO</t>
  </si>
  <si>
    <t>((1,3*1,3*1,65)*3)+(1*1*0,9)</t>
  </si>
  <si>
    <t>081840</t>
  </si>
  <si>
    <t>TAMPA PARA CAIXA PASSAGEM FERRO FUNDIDO T-33 - TRÁFEGO LEVE</t>
  </si>
  <si>
    <t>(((2,1+0,9+2,1)*2)*2)+(((2,1+0,8+2,1)*2)*2)</t>
  </si>
  <si>
    <t>FECH.(ALAV.) LAFONTE 6236 B/8766 - B19 IMAB OU EQUIV.</t>
  </si>
  <si>
    <t>DOBRADICA 3" X 3 1/2" CROMADA</t>
  </si>
  <si>
    <t>4 portas com 3 em cada</t>
  </si>
  <si>
    <r>
      <rPr>
        <b/>
        <sz val="11"/>
        <rFont val="Microsoft Sans Serif"/>
        <family val="2"/>
      </rPr>
      <t>167</t>
    </r>
  </si>
  <si>
    <r>
      <rPr>
        <b/>
        <sz val="11"/>
        <rFont val="Microsoft Sans Serif"/>
        <family val="2"/>
      </rPr>
      <t>FUNDAÇÕES E SONDAGENS</t>
    </r>
  </si>
  <si>
    <r>
      <rPr>
        <b/>
        <sz val="11"/>
        <rFont val="Microsoft Sans Serif"/>
        <family val="2"/>
      </rPr>
      <t>050000</t>
    </r>
  </si>
  <si>
    <r>
      <rPr>
        <b/>
        <sz val="11"/>
        <rFont val="Microsoft Sans Serif"/>
        <family val="2"/>
      </rPr>
      <t>FUNDACOES E SONDAGENS</t>
    </r>
  </si>
  <si>
    <r>
      <rPr>
        <b/>
        <sz val="11"/>
        <rFont val="Microsoft Sans Serif"/>
        <family val="2"/>
      </rPr>
      <t>168</t>
    </r>
  </si>
  <si>
    <r>
      <rPr>
        <b/>
        <sz val="11"/>
        <rFont val="Microsoft Sans Serif"/>
        <family val="2"/>
      </rPr>
      <t>ESTRUTURA</t>
    </r>
  </si>
  <si>
    <r>
      <rPr>
        <b/>
        <sz val="11"/>
        <rFont val="Microsoft Sans Serif"/>
        <family val="2"/>
      </rPr>
      <t>060000</t>
    </r>
  </si>
  <si>
    <r>
      <rPr>
        <b/>
        <sz val="11"/>
        <rFont val="Microsoft Sans Serif"/>
        <family val="2"/>
      </rPr>
      <t>172</t>
    </r>
  </si>
  <si>
    <r>
      <rPr>
        <b/>
        <sz val="11"/>
        <rFont val="Microsoft Sans Serif"/>
        <family val="2"/>
      </rPr>
      <t>ALVENARIAS E DIVISÓRIAS</t>
    </r>
  </si>
  <si>
    <r>
      <rPr>
        <b/>
        <sz val="11"/>
        <rFont val="Microsoft Sans Serif"/>
        <family val="2"/>
      </rPr>
      <t>100000</t>
    </r>
  </si>
  <si>
    <r>
      <rPr>
        <b/>
        <sz val="11"/>
        <rFont val="Microsoft Sans Serif"/>
        <family val="2"/>
      </rPr>
      <t>ALVENARIAS E DIVISORIAS</t>
    </r>
  </si>
  <si>
    <r>
      <rPr>
        <b/>
        <sz val="11"/>
        <rFont val="Microsoft Sans Serif"/>
        <family val="2"/>
      </rPr>
      <t>178</t>
    </r>
  </si>
  <si>
    <r>
      <rPr>
        <b/>
        <sz val="11"/>
        <rFont val="Microsoft Sans Serif"/>
        <family val="2"/>
      </rPr>
      <t>COBERTURAS</t>
    </r>
  </si>
  <si>
    <r>
      <rPr>
        <b/>
        <sz val="11"/>
        <rFont val="Microsoft Sans Serif"/>
        <family val="2"/>
      </rPr>
      <t>160000</t>
    </r>
  </si>
  <si>
    <r>
      <rPr>
        <b/>
        <sz val="11"/>
        <rFont val="Microsoft Sans Serif"/>
        <family val="2"/>
      </rPr>
      <t>179</t>
    </r>
  </si>
  <si>
    <r>
      <rPr>
        <b/>
        <sz val="11"/>
        <rFont val="Microsoft Sans Serif"/>
        <family val="2"/>
      </rPr>
      <t>ESQUADRIAS DE MADEIRAS</t>
    </r>
  </si>
  <si>
    <r>
      <rPr>
        <b/>
        <sz val="11"/>
        <rFont val="Microsoft Sans Serif"/>
        <family val="2"/>
      </rPr>
      <t>170000</t>
    </r>
  </si>
  <si>
    <r>
      <rPr>
        <b/>
        <sz val="11"/>
        <rFont val="Microsoft Sans Serif"/>
        <family val="2"/>
      </rPr>
      <t>ESQUADRIAS DE MADEIRA</t>
    </r>
  </si>
  <si>
    <r>
      <rPr>
        <b/>
        <sz val="11"/>
        <rFont val="Microsoft Sans Serif"/>
        <family val="2"/>
      </rPr>
      <t>180</t>
    </r>
  </si>
  <si>
    <r>
      <rPr>
        <b/>
        <sz val="11"/>
        <rFont val="Microsoft Sans Serif"/>
        <family val="2"/>
      </rPr>
      <t>ESQUADRIAS METÁLICAS</t>
    </r>
  </si>
  <si>
    <r>
      <rPr>
        <b/>
        <sz val="11"/>
        <rFont val="Microsoft Sans Serif"/>
        <family val="2"/>
      </rPr>
      <t>180000</t>
    </r>
  </si>
  <si>
    <r>
      <rPr>
        <b/>
        <sz val="11"/>
        <rFont val="Microsoft Sans Serif"/>
        <family val="2"/>
      </rPr>
      <t>ESQUADRIAS METÁLICAS - ( OBS.: OS VIDROS NÃO ESTÃO INCLUSOS NAS ESQUADRIAS )</t>
    </r>
  </si>
  <si>
    <r>
      <rPr>
        <b/>
        <sz val="11"/>
        <rFont val="Microsoft Sans Serif"/>
        <family val="2"/>
      </rPr>
      <t>181</t>
    </r>
  </si>
  <si>
    <r>
      <rPr>
        <b/>
        <sz val="11"/>
        <rFont val="Microsoft Sans Serif"/>
        <family val="2"/>
      </rPr>
      <t>VIDROS</t>
    </r>
  </si>
  <si>
    <r>
      <rPr>
        <b/>
        <sz val="11"/>
        <rFont val="Microsoft Sans Serif"/>
        <family val="2"/>
      </rPr>
      <t>190000</t>
    </r>
  </si>
  <si>
    <r>
      <rPr>
        <b/>
        <sz val="11"/>
        <rFont val="Microsoft Sans Serif"/>
        <family val="2"/>
      </rPr>
      <t>182</t>
    </r>
  </si>
  <si>
    <r>
      <rPr>
        <b/>
        <sz val="11"/>
        <rFont val="Microsoft Sans Serif"/>
        <family val="2"/>
      </rPr>
      <t>REVESTIMENTO DE PAREDES</t>
    </r>
  </si>
  <si>
    <r>
      <rPr>
        <b/>
        <sz val="11"/>
        <rFont val="Microsoft Sans Serif"/>
        <family val="2"/>
      </rPr>
      <t>200000</t>
    </r>
  </si>
  <si>
    <r>
      <rPr>
        <b/>
        <sz val="11"/>
        <rFont val="Microsoft Sans Serif"/>
        <family val="2"/>
      </rPr>
      <t>183</t>
    </r>
  </si>
  <si>
    <r>
      <rPr>
        <b/>
        <sz val="11"/>
        <rFont val="Microsoft Sans Serif"/>
        <family val="2"/>
      </rPr>
      <t>FORROS</t>
    </r>
  </si>
  <si>
    <r>
      <rPr>
        <b/>
        <sz val="11"/>
        <rFont val="Microsoft Sans Serif"/>
        <family val="2"/>
      </rPr>
      <t>210000</t>
    </r>
  </si>
  <si>
    <r>
      <rPr>
        <b/>
        <sz val="11"/>
        <rFont val="Microsoft Sans Serif"/>
        <family val="2"/>
      </rPr>
      <t>184</t>
    </r>
  </si>
  <si>
    <r>
      <rPr>
        <b/>
        <sz val="11"/>
        <rFont val="Microsoft Sans Serif"/>
        <family val="2"/>
      </rPr>
      <t>REVESTIMENTO DE PISO</t>
    </r>
  </si>
  <si>
    <r>
      <rPr>
        <b/>
        <sz val="11"/>
        <rFont val="Microsoft Sans Serif"/>
        <family val="2"/>
      </rPr>
      <t>220000</t>
    </r>
  </si>
  <si>
    <r>
      <rPr>
        <b/>
        <sz val="11"/>
        <rFont val="Microsoft Sans Serif"/>
        <family val="2"/>
      </rPr>
      <t>185</t>
    </r>
  </si>
  <si>
    <r>
      <rPr>
        <b/>
        <sz val="11"/>
        <rFont val="Microsoft Sans Serif"/>
        <family val="2"/>
      </rPr>
      <t>FERRAGENS</t>
    </r>
  </si>
  <si>
    <r>
      <rPr>
        <b/>
        <sz val="11"/>
        <rFont val="Microsoft Sans Serif"/>
        <family val="2"/>
      </rPr>
      <t>230000</t>
    </r>
  </si>
  <si>
    <r>
      <rPr>
        <b/>
        <sz val="11"/>
        <rFont val="Microsoft Sans Serif"/>
        <family val="2"/>
      </rPr>
      <t>188</t>
    </r>
  </si>
  <si>
    <r>
      <rPr>
        <b/>
        <sz val="11"/>
        <rFont val="Microsoft Sans Serif"/>
        <family val="2"/>
      </rPr>
      <t>PINTURA</t>
    </r>
  </si>
  <si>
    <r>
      <rPr>
        <b/>
        <sz val="11"/>
        <rFont val="Microsoft Sans Serif"/>
        <family val="2"/>
      </rPr>
      <t>260000</t>
    </r>
  </si>
  <si>
    <t>DIVERSOS</t>
  </si>
  <si>
    <t>ESTRUTURAS METÁLICAS</t>
  </si>
  <si>
    <t>ESTRUTURA METÁLICA CONVENCIONAL EM AÇO TIPO MR-250 / ASTM A36 COM FUNDO ANTICORROSIVO</t>
  </si>
  <si>
    <t>Kg</t>
  </si>
  <si>
    <t>COBERT.C/TELHA CH.GALV.TRAPEZ. 0,43 MM C/ACESSORIOS</t>
  </si>
  <si>
    <t>CUMEEIRA P/ TELHA GALVANIZADA TRAPEZOIDAL 0,43MM</t>
  </si>
  <si>
    <t>(32,3*2)+25,2</t>
  </si>
  <si>
    <t>050301</t>
  </si>
  <si>
    <t>24 ESTACAS DE 1,10M</t>
  </si>
  <si>
    <t>ESTACA A TRADO DIAM.25 CM SEM FERRO (FUNDAÇÃO COBERTURA GARAGEM)</t>
  </si>
  <si>
    <t>LETRA CAIXA CHAPA GALVANIZADA PINTADA COLOCADA</t>
  </si>
  <si>
    <t>LIMPEZA FINAL DE OBRA - (OBRAS CIVIS)</t>
  </si>
  <si>
    <t>ver quadro projeto de comunicação</t>
  </si>
  <si>
    <t>020147</t>
  </si>
  <si>
    <t>SUB TOTAL</t>
  </si>
  <si>
    <t>MURO DE ALVENARIA TIJOLO FURADO 1/2 VEZ (H=2,50M) COM FUNDAÇÃO - SEM REVESTIMENTOS (PADRÃO AGETOP) (muro de proteção do reservatorio de agua 15000L)</t>
  </si>
  <si>
    <r>
      <rPr>
        <b/>
        <sz val="11"/>
        <rFont val="Microsoft Sans Serif"/>
        <family val="2"/>
      </rPr>
      <t>189</t>
    </r>
  </si>
  <si>
    <r>
      <rPr>
        <b/>
        <sz val="11"/>
        <rFont val="Microsoft Sans Serif"/>
        <family val="2"/>
      </rPr>
      <t>DIVERSOS</t>
    </r>
  </si>
  <si>
    <t>TUBO SOLDAVEL P/ESGOTO DIAM.75 MM (condução e descidas calhas secundarias)</t>
  </si>
  <si>
    <t>16,54+16,53+4,03+2,17+12,13+1,35</t>
  </si>
  <si>
    <t>TE SANITARIO DIAMETRO 75 X 75 MM</t>
  </si>
  <si>
    <t>082232</t>
  </si>
  <si>
    <t>DIVISORIA DE GRANITO POLIDO (divisorias banheiro)</t>
  </si>
  <si>
    <t>(1,07*1,8*8)+(0,26*1,8*8)</t>
  </si>
  <si>
    <t>PINTURA LATEX ACRILICA 3 DEMAOS C/SELADOR</t>
  </si>
  <si>
    <t>PINT.ESMALTE SINT.PAREDES - 2 DEM.C/SELADOR</t>
  </si>
  <si>
    <t>(47,68*1,1)+(18,46*1,7)+(14,64*1,7)+(16,24*1,7)+(20,2*1,7)</t>
  </si>
  <si>
    <t>(2*1)+(1,5*0,5*2)+(0,8*0,5)+(1,5*1*2)+(7*(1,5*1))</t>
  </si>
  <si>
    <t>(6*1,5*1)+(2*0,9*2,1)+(7*(1,5*1))</t>
  </si>
  <si>
    <t>PAINEL ISOLANTE REVESTIDO EM ACO GALVALUME *0,5* MM COM PRE-PINTURA NAS DUAS FACES, NUCLEO EM POLIURETANO (PUR), E = 70/80 MM, PARA FECHAMENTOS VERTICAIS (INCLUI PARAFUSOS DE FIXACAO)</t>
  </si>
  <si>
    <t>CAIXA DA AGUA 15000L (REAPROVEITAMENTO)</t>
  </si>
  <si>
    <t>080556</t>
  </si>
  <si>
    <t>081833</t>
  </si>
  <si>
    <t>081832</t>
  </si>
  <si>
    <t>081885</t>
  </si>
  <si>
    <t>082301</t>
  </si>
  <si>
    <t>082053</t>
  </si>
  <si>
    <t>081751</t>
  </si>
  <si>
    <t>081973</t>
  </si>
  <si>
    <t>081970</t>
  </si>
  <si>
    <t>081961</t>
  </si>
  <si>
    <t>081924</t>
  </si>
  <si>
    <t>081921</t>
  </si>
  <si>
    <t>081661</t>
  </si>
  <si>
    <t>081501</t>
  </si>
  <si>
    <t>081402</t>
  </si>
  <si>
    <t>081321</t>
  </si>
  <si>
    <t>081003</t>
  </si>
  <si>
    <t>081002</t>
  </si>
  <si>
    <t>080732</t>
  </si>
  <si>
    <t>080564</t>
  </si>
  <si>
    <t>JOELHO 90 GRAUS DIAMETRO 100 MM</t>
  </si>
  <si>
    <t>081938</t>
  </si>
  <si>
    <t>JOELHO 90 GRAUS DIAMETRO 50 MM</t>
  </si>
  <si>
    <t>081936</t>
  </si>
  <si>
    <t>REGISTRO DE GAVETA BRUTO DIAMETRO 2"</t>
  </si>
  <si>
    <t>080906</t>
  </si>
  <si>
    <t>350+391</t>
  </si>
  <si>
    <t xml:space="preserve">CAIXA DA AGUA 15000L </t>
  </si>
  <si>
    <t xml:space="preserve">ALVENARIAS E DIVISORIAS </t>
  </si>
  <si>
    <t>sinapi 00039518</t>
  </si>
  <si>
    <t>SINAPI 00039518</t>
  </si>
  <si>
    <t>BDI 27,30%</t>
  </si>
  <si>
    <t>TOTAL</t>
  </si>
  <si>
    <t>MÓDULO DE LED 5730 PARA LETRA CAIXA</t>
  </si>
  <si>
    <t>Catalão 13 de abril de 2018</t>
  </si>
  <si>
    <t xml:space="preserve">AMPLIAÇÃO GARAGEM FUNCIONAL, READEQUAÇÃO ALOJAMENTOS E BANHEIROS, READEQUAÇÃO AREA ASSEPSIA E COMUNICAÇÃO VISUAL </t>
  </si>
  <si>
    <t>ORÇAMENTO</t>
  </si>
  <si>
    <t>CRONOGRAMA FISICO FINANCEIRO</t>
  </si>
  <si>
    <t>Tabela de Preços: TABELA 128 - CUSTOS DE OBRAS CIVIS - NOVEMBRO/2017 - DESONERADA / Data Base: 01/11/2017</t>
  </si>
  <si>
    <t>164</t>
  </si>
  <si>
    <t>ESQUADRIAS DE MADEIRAS</t>
  </si>
  <si>
    <t>(47,68*4,5)+(47,68*1,7)+(18,46*1,7)+(14,64*1,7)+(16,24*1,7)+(20,2*1,7)+67</t>
  </si>
  <si>
    <t>97610 - sinapi</t>
  </si>
  <si>
    <t>LÂMPADA COMPACTA DE LED 10 W, BASE E27 - FORNECIMENTO E INSTALAÇÃO. AF_11/2017</t>
  </si>
  <si>
    <t>LUMINARIA LED REFLETOR RETANGULAR BIVOLT, LUZ BRANCA, 50 W</t>
  </si>
  <si>
    <t>00039391- sinapi</t>
  </si>
  <si>
    <t>5,11+5,79+(4*5,17)</t>
  </si>
  <si>
    <t>CABO ISOLADO PVC 750 V. No. 2,5 MM2 (iluminação garagem)</t>
  </si>
  <si>
    <t>31,58*4</t>
  </si>
  <si>
    <t>(0,7+1,48+2,44+1,43+1+1,44+4,38+1,68+2,44+1,1+2,1+0,92)*2 = 42,24</t>
  </si>
  <si>
    <t xml:space="preserve">CABO ISOLADO PVC 750 V. No. 4 MM2 (ILUMINAÇÃO GARAGEM) </t>
  </si>
  <si>
    <t>05 peças</t>
  </si>
  <si>
    <t>VASO SANITÁRIO COM CAIXA ACOPLADA COMPLETO - EXCLUSO ASSENTO - DUAL FLUX</t>
  </si>
  <si>
    <t>63,8 * 12 PÇ / METRO P/ LETRAS 20CM LARG.</t>
  </si>
  <si>
    <t>Fonte colmeia chaveada bivolt cftv 12v / 20a (alimentação modulos de led)</t>
  </si>
  <si>
    <t>cada fonte alimenta 200 modulos de 1W 766/200=3,83</t>
  </si>
  <si>
    <t>VER TABELA RESUMO PROJETO ESTRUTURA METALICA E COMUNICAÇAO VISUAL</t>
  </si>
  <si>
    <t>(20,28+9,55+7,79+7,79+14,05+67)+(47,48*0,7)</t>
  </si>
  <si>
    <t>SINAPI_Preco_Ref_Insumos_GO_201801_Desonerado</t>
  </si>
  <si>
    <t>SINAPI_Custo_Ref_Composicoes_Sintetico_GO_201801_Desonerado</t>
  </si>
  <si>
    <t>1,5*1,8</t>
  </si>
  <si>
    <t>83520(Sinapi)</t>
  </si>
  <si>
    <t>83531(Sinapi)</t>
  </si>
  <si>
    <t>89590(Sinapi)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</si>
</sst>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name val="Microsoft Sans Serif"/>
      <family val="2"/>
    </font>
    <font>
      <sz val="10"/>
      <name val="Arial"/>
    </font>
    <font>
      <sz val="10"/>
      <name val="Arial"/>
      <family val="2"/>
    </font>
    <font>
      <b/>
      <sz val="11"/>
      <name val="Arial"/>
      <family val="2"/>
    </font>
    <font>
      <sz val="14"/>
      <name val="Arial"/>
      <family val="2"/>
    </font>
    <font>
      <b/>
      <sz val="11"/>
      <name val="Microsoft Sans Serif"/>
      <family val="2"/>
    </font>
    <font>
      <b/>
      <sz val="11"/>
      <color rgb="FFFF0000"/>
      <name val="Arial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164" fontId="5" fillId="0" borderId="0" applyFont="0" applyFill="0" applyBorder="0" applyAlignment="0" applyProtection="0"/>
    <xf numFmtId="0" fontId="2" fillId="0" borderId="1"/>
    <xf numFmtId="0" fontId="5" fillId="0" borderId="1"/>
    <xf numFmtId="0" fontId="1" fillId="0" borderId="1"/>
    <xf numFmtId="164" fontId="1" fillId="0" borderId="1" applyFont="0" applyFill="0" applyBorder="0" applyAlignment="0" applyProtection="0"/>
  </cellStyleXfs>
  <cellXfs count="14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justify" vertical="justify"/>
    </xf>
    <xf numFmtId="0" fontId="6" fillId="0" borderId="0" xfId="0" applyFont="1"/>
    <xf numFmtId="2" fontId="3" fillId="0" borderId="0" xfId="0" applyNumberFormat="1" applyFont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/>
    <xf numFmtId="0" fontId="3" fillId="2" borderId="2" xfId="0" applyFont="1" applyFill="1" applyBorder="1" applyAlignment="1">
      <alignment horizontal="center" vertical="center"/>
    </xf>
    <xf numFmtId="164" fontId="7" fillId="2" borderId="2" xfId="1" applyFont="1" applyFill="1" applyBorder="1" applyAlignment="1">
      <alignment horizontal="center" vertical="center"/>
    </xf>
    <xf numFmtId="2" fontId="3" fillId="0" borderId="7" xfId="0" applyNumberFormat="1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2" fontId="4" fillId="2" borderId="7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/>
    </xf>
    <xf numFmtId="0" fontId="3" fillId="0" borderId="6" xfId="0" applyFont="1" applyBorder="1" applyAlignment="1">
      <alignment horizontal="left" vertical="center"/>
    </xf>
    <xf numFmtId="2" fontId="3" fillId="0" borderId="7" xfId="1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left" vertical="top"/>
    </xf>
    <xf numFmtId="0" fontId="3" fillId="0" borderId="8" xfId="0" applyFont="1" applyBorder="1"/>
    <xf numFmtId="0" fontId="3" fillId="0" borderId="1" xfId="0" applyFont="1" applyBorder="1"/>
    <xf numFmtId="2" fontId="3" fillId="0" borderId="1" xfId="0" applyNumberFormat="1" applyFont="1" applyBorder="1" applyAlignment="1">
      <alignment horizontal="center" vertical="center"/>
    </xf>
    <xf numFmtId="2" fontId="3" fillId="0" borderId="9" xfId="0" applyNumberFormat="1" applyFont="1" applyBorder="1" applyAlignment="1">
      <alignment horizontal="center" vertical="center"/>
    </xf>
    <xf numFmtId="164" fontId="7" fillId="2" borderId="7" xfId="1" applyFont="1" applyFill="1" applyBorder="1" applyAlignment="1">
      <alignment horizontal="center" vertical="center"/>
    </xf>
    <xf numFmtId="0" fontId="3" fillId="0" borderId="10" xfId="0" applyFont="1" applyBorder="1"/>
    <xf numFmtId="0" fontId="3" fillId="0" borderId="11" xfId="0" applyFont="1" applyBorder="1"/>
    <xf numFmtId="2" fontId="3" fillId="0" borderId="11" xfId="0" applyNumberFormat="1" applyFont="1" applyBorder="1" applyAlignment="1">
      <alignment horizontal="center" vertical="center"/>
    </xf>
    <xf numFmtId="164" fontId="7" fillId="2" borderId="12" xfId="1" applyFont="1" applyFill="1" applyBorder="1" applyAlignment="1">
      <alignment horizontal="center" vertical="center"/>
    </xf>
    <xf numFmtId="164" fontId="7" fillId="2" borderId="13" xfId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justify" vertical="justify"/>
    </xf>
    <xf numFmtId="0" fontId="3" fillId="0" borderId="2" xfId="0" applyFont="1" applyBorder="1" applyAlignment="1">
      <alignment horizontal="justify" vertical="justify"/>
    </xf>
    <xf numFmtId="0" fontId="4" fillId="0" borderId="2" xfId="0" applyFont="1" applyBorder="1" applyAlignment="1">
      <alignment horizontal="justify" vertical="justify"/>
    </xf>
    <xf numFmtId="0" fontId="3" fillId="0" borderId="1" xfId="0" applyFont="1" applyBorder="1" applyAlignment="1">
      <alignment horizontal="justify" vertical="justify"/>
    </xf>
    <xf numFmtId="0" fontId="3" fillId="0" borderId="11" xfId="0" applyFont="1" applyBorder="1" applyAlignment="1">
      <alignment horizontal="justify" vertical="justify"/>
    </xf>
    <xf numFmtId="2" fontId="3" fillId="0" borderId="2" xfId="0" applyNumberFormat="1" applyFont="1" applyBorder="1" applyAlignment="1">
      <alignment horizontal="center"/>
    </xf>
    <xf numFmtId="2" fontId="3" fillId="0" borderId="14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2" fontId="3" fillId="2" borderId="7" xfId="0" applyNumberFormat="1" applyFont="1" applyFill="1" applyBorder="1" applyAlignment="1">
      <alignment horizontal="center" vertical="center"/>
    </xf>
    <xf numFmtId="2" fontId="3" fillId="0" borderId="7" xfId="0" applyNumberFormat="1" applyFont="1" applyBorder="1" applyAlignment="1">
      <alignment horizontal="center"/>
    </xf>
    <xf numFmtId="10" fontId="3" fillId="0" borderId="2" xfId="0" applyNumberFormat="1" applyFont="1" applyBorder="1" applyAlignment="1">
      <alignment horizontal="center"/>
    </xf>
    <xf numFmtId="10" fontId="3" fillId="0" borderId="2" xfId="0" applyNumberFormat="1" applyFont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top"/>
    </xf>
    <xf numFmtId="0" fontId="3" fillId="2" borderId="6" xfId="0" applyFont="1" applyFill="1" applyBorder="1"/>
    <xf numFmtId="0" fontId="3" fillId="2" borderId="15" xfId="0" applyFont="1" applyFill="1" applyBorder="1"/>
    <xf numFmtId="0" fontId="3" fillId="2" borderId="12" xfId="0" applyFont="1" applyFill="1" applyBorder="1" applyAlignment="1">
      <alignment horizontal="justify" vertical="justify"/>
    </xf>
    <xf numFmtId="164" fontId="9" fillId="2" borderId="12" xfId="1" applyFont="1" applyFill="1" applyBorder="1" applyAlignment="1">
      <alignment horizontal="center" vertical="center"/>
    </xf>
    <xf numFmtId="164" fontId="7" fillId="2" borderId="12" xfId="1" applyFont="1" applyFill="1" applyBorder="1" applyAlignment="1">
      <alignment vertical="center"/>
    </xf>
    <xf numFmtId="2" fontId="3" fillId="0" borderId="2" xfId="0" applyNumberFormat="1" applyFont="1" applyBorder="1" applyAlignment="1">
      <alignment horizontal="center" vertical="justify"/>
    </xf>
    <xf numFmtId="2" fontId="3" fillId="3" borderId="7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justify"/>
    </xf>
    <xf numFmtId="0" fontId="3" fillId="3" borderId="2" xfId="0" applyFont="1" applyFill="1" applyBorder="1" applyAlignment="1">
      <alignment horizontal="center" vertical="justify"/>
    </xf>
    <xf numFmtId="0" fontId="3" fillId="0" borderId="1" xfId="0" applyFont="1" applyBorder="1" applyAlignment="1">
      <alignment horizontal="center" vertical="justify"/>
    </xf>
    <xf numFmtId="0" fontId="3" fillId="0" borderId="11" xfId="0" applyFont="1" applyBorder="1" applyAlignment="1">
      <alignment horizontal="center" vertical="justify"/>
    </xf>
    <xf numFmtId="0" fontId="3" fillId="0" borderId="0" xfId="0" applyFont="1" applyAlignment="1">
      <alignment horizontal="center" vertical="justify"/>
    </xf>
    <xf numFmtId="0" fontId="3" fillId="3" borderId="6" xfId="0" applyFont="1" applyFill="1" applyBorder="1" applyAlignment="1">
      <alignment horizontal="left" vertical="center"/>
    </xf>
    <xf numFmtId="49" fontId="3" fillId="0" borderId="2" xfId="0" applyNumberFormat="1" applyFont="1" applyBorder="1" applyAlignment="1">
      <alignment horizontal="left" vertical="center"/>
    </xf>
    <xf numFmtId="49" fontId="3" fillId="0" borderId="2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6" xfId="0" applyNumberFormat="1" applyFont="1" applyBorder="1" applyAlignment="1">
      <alignment horizontal="left" vertical="center"/>
    </xf>
    <xf numFmtId="49" fontId="3" fillId="0" borderId="6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justify" vertical="center"/>
    </xf>
    <xf numFmtId="0" fontId="3" fillId="2" borderId="6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left" vertical="center"/>
    </xf>
    <xf numFmtId="49" fontId="3" fillId="3" borderId="2" xfId="0" applyNumberFormat="1" applyFont="1" applyFill="1" applyBorder="1" applyAlignment="1">
      <alignment horizontal="left" vertical="center"/>
    </xf>
    <xf numFmtId="49" fontId="3" fillId="3" borderId="2" xfId="0" applyNumberFormat="1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49" fontId="3" fillId="0" borderId="11" xfId="0" applyNumberFormat="1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0" fontId="4" fillId="0" borderId="2" xfId="0" applyFont="1" applyBorder="1" applyAlignment="1"/>
    <xf numFmtId="0" fontId="7" fillId="0" borderId="6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2" fontId="3" fillId="0" borderId="19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justify" vertical="justify"/>
    </xf>
    <xf numFmtId="2" fontId="6" fillId="0" borderId="0" xfId="0" applyNumberFormat="1" applyFont="1"/>
    <xf numFmtId="49" fontId="7" fillId="0" borderId="2" xfId="0" applyNumberFormat="1" applyFont="1" applyBorder="1" applyAlignment="1">
      <alignment horizontal="left" vertical="center"/>
    </xf>
    <xf numFmtId="49" fontId="7" fillId="0" borderId="6" xfId="0" applyNumberFormat="1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49" fontId="3" fillId="0" borderId="17" xfId="0" applyNumberFormat="1" applyFont="1" applyBorder="1" applyAlignment="1">
      <alignment horizontal="distributed" vertical="distributed"/>
    </xf>
    <xf numFmtId="0" fontId="3" fillId="0" borderId="17" xfId="0" applyFont="1" applyBorder="1" applyAlignment="1">
      <alignment horizontal="center" vertical="center"/>
    </xf>
    <xf numFmtId="2" fontId="3" fillId="0" borderId="18" xfId="0" applyNumberFormat="1" applyFont="1" applyBorder="1" applyAlignment="1">
      <alignment horizontal="center" vertical="center"/>
    </xf>
    <xf numFmtId="0" fontId="3" fillId="0" borderId="21" xfId="0" applyFont="1" applyBorder="1" applyAlignment="1">
      <alignment horizontal="left" vertical="center"/>
    </xf>
    <xf numFmtId="49" fontId="3" fillId="0" borderId="22" xfId="0" applyNumberFormat="1" applyFont="1" applyBorder="1" applyAlignment="1">
      <alignment horizontal="left" vertical="center"/>
    </xf>
    <xf numFmtId="0" fontId="3" fillId="0" borderId="22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justify"/>
    </xf>
    <xf numFmtId="2" fontId="3" fillId="0" borderId="23" xfId="0" applyNumberFormat="1" applyFont="1" applyBorder="1" applyAlignment="1">
      <alignment horizontal="center" vertical="center"/>
    </xf>
    <xf numFmtId="0" fontId="6" fillId="0" borderId="1" xfId="0" applyFont="1" applyBorder="1"/>
    <xf numFmtId="0" fontId="3" fillId="0" borderId="1" xfId="0" applyFont="1" applyBorder="1" applyAlignment="1">
      <alignment horizontal="left" vertical="center"/>
    </xf>
    <xf numFmtId="2" fontId="6" fillId="0" borderId="1" xfId="0" applyNumberFormat="1" applyFont="1" applyBorder="1"/>
    <xf numFmtId="0" fontId="3" fillId="0" borderId="2" xfId="0" applyFont="1" applyBorder="1" applyAlignment="1">
      <alignment horizontal="center" vertical="center"/>
    </xf>
    <xf numFmtId="2" fontId="3" fillId="3" borderId="2" xfId="0" applyNumberFormat="1" applyFont="1" applyFill="1" applyBorder="1" applyAlignment="1">
      <alignment horizontal="center" vertical="center"/>
    </xf>
    <xf numFmtId="0" fontId="6" fillId="3" borderId="2" xfId="0" applyFont="1" applyFill="1" applyBorder="1"/>
    <xf numFmtId="0" fontId="7" fillId="3" borderId="2" xfId="0" applyFont="1" applyFill="1" applyBorder="1"/>
    <xf numFmtId="0" fontId="6" fillId="0" borderId="2" xfId="0" applyFont="1" applyBorder="1"/>
    <xf numFmtId="0" fontId="9" fillId="0" borderId="2" xfId="0" applyFont="1" applyBorder="1" applyAlignment="1">
      <alignment horizontal="left" vertical="center"/>
    </xf>
    <xf numFmtId="49" fontId="7" fillId="0" borderId="2" xfId="0" applyNumberFormat="1" applyFont="1" applyBorder="1" applyAlignment="1">
      <alignment horizontal="justify" vertical="justify"/>
    </xf>
    <xf numFmtId="49" fontId="3" fillId="0" borderId="2" xfId="0" applyNumberFormat="1" applyFont="1" applyBorder="1" applyAlignment="1">
      <alignment horizontal="distributed" vertical="distributed"/>
    </xf>
    <xf numFmtId="9" fontId="10" fillId="0" borderId="2" xfId="0" applyNumberFormat="1" applyFont="1" applyBorder="1"/>
    <xf numFmtId="0" fontId="10" fillId="0" borderId="2" xfId="0" applyFont="1" applyBorder="1"/>
    <xf numFmtId="0" fontId="3" fillId="0" borderId="7" xfId="0" applyFont="1" applyBorder="1" applyAlignment="1"/>
    <xf numFmtId="164" fontId="7" fillId="3" borderId="7" xfId="1" applyFont="1" applyFill="1" applyBorder="1" applyAlignment="1">
      <alignment horizontal="center" vertical="center"/>
    </xf>
    <xf numFmtId="0" fontId="6" fillId="0" borderId="7" xfId="0" applyFont="1" applyBorder="1"/>
    <xf numFmtId="164" fontId="10" fillId="0" borderId="7" xfId="0" applyNumberFormat="1" applyFont="1" applyBorder="1"/>
    <xf numFmtId="0" fontId="3" fillId="0" borderId="15" xfId="0" applyFont="1" applyBorder="1" applyAlignment="1">
      <alignment horizontal="left" vertical="center"/>
    </xf>
    <xf numFmtId="49" fontId="3" fillId="0" borderId="12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 vertical="center"/>
    </xf>
    <xf numFmtId="2" fontId="3" fillId="0" borderId="12" xfId="0" applyNumberFormat="1" applyFont="1" applyBorder="1" applyAlignment="1">
      <alignment horizontal="center" vertical="center"/>
    </xf>
    <xf numFmtId="0" fontId="6" fillId="0" borderId="12" xfId="0" applyFont="1" applyBorder="1"/>
    <xf numFmtId="0" fontId="7" fillId="3" borderId="12" xfId="0" applyFont="1" applyFill="1" applyBorder="1"/>
    <xf numFmtId="164" fontId="7" fillId="3" borderId="13" xfId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/>
    <xf numFmtId="0" fontId="7" fillId="0" borderId="2" xfId="0" applyFont="1" applyBorder="1" applyAlignment="1">
      <alignment horizontal="justify" vertical="justify"/>
    </xf>
    <xf numFmtId="0" fontId="3" fillId="0" borderId="6" xfId="0" applyFont="1" applyBorder="1" applyAlignment="1">
      <alignment horizontal="left" vertical="distributed"/>
    </xf>
    <xf numFmtId="49" fontId="3" fillId="0" borderId="6" xfId="0" applyNumberFormat="1" applyFont="1" applyBorder="1" applyAlignment="1">
      <alignment horizontal="left" vertical="distributed"/>
    </xf>
    <xf numFmtId="2" fontId="3" fillId="0" borderId="2" xfId="0" applyNumberFormat="1" applyFont="1" applyBorder="1" applyAlignment="1" applyProtection="1">
      <alignment horizontal="center" vertical="center"/>
      <protection locked="0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 vertical="justify"/>
    </xf>
    <xf numFmtId="0" fontId="11" fillId="0" borderId="2" xfId="0" applyFont="1" applyBorder="1" applyAlignment="1">
      <alignment horizontal="center" vertical="justify"/>
    </xf>
    <xf numFmtId="0" fontId="11" fillId="0" borderId="7" xfId="0" applyFont="1" applyBorder="1" applyAlignment="1">
      <alignment horizontal="center" vertical="justify"/>
    </xf>
  </cellXfs>
  <cellStyles count="6">
    <cellStyle name="Normal" xfId="0" builtinId="0"/>
    <cellStyle name="Normal 2" xfId="2"/>
    <cellStyle name="Normal 2 2" xfId="4"/>
    <cellStyle name="Normal 3" xfId="3"/>
    <cellStyle name="Vírgula" xfId="1" builtinId="3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6"/>
  <sheetViews>
    <sheetView workbookViewId="0">
      <selection activeCell="B202" sqref="B202:B206"/>
    </sheetView>
  </sheetViews>
  <sheetFormatPr baseColWidth="10" defaultColWidth="8.83203125" defaultRowHeight="14" x14ac:dyDescent="0.15"/>
  <cols>
    <col min="1" max="1" width="17" style="74" bestFit="1" customWidth="1"/>
    <col min="2" max="2" width="89.83203125" style="75" customWidth="1"/>
    <col min="3" max="3" width="8.83203125" style="59"/>
    <col min="4" max="4" width="49" style="51" bestFit="1" customWidth="1"/>
    <col min="5" max="5" width="11.6640625" style="4" bestFit="1" customWidth="1"/>
    <col min="6" max="16384" width="8.83203125" style="3"/>
  </cols>
  <sheetData>
    <row r="1" spans="1:6" ht="18" customHeight="1" x14ac:dyDescent="0.15">
      <c r="A1" s="137"/>
      <c r="B1" s="138"/>
      <c r="C1" s="138"/>
      <c r="D1" s="138"/>
      <c r="E1" s="139"/>
    </row>
    <row r="2" spans="1:6" ht="18" customHeight="1" x14ac:dyDescent="0.15">
      <c r="A2" s="134"/>
      <c r="B2" s="135"/>
      <c r="C2" s="135"/>
      <c r="D2" s="135"/>
      <c r="E2" s="136"/>
    </row>
    <row r="3" spans="1:6" ht="18" customHeight="1" x14ac:dyDescent="0.15">
      <c r="A3" s="134"/>
      <c r="B3" s="135"/>
      <c r="C3" s="135"/>
      <c r="D3" s="135"/>
      <c r="E3" s="136"/>
      <c r="F3"/>
    </row>
    <row r="4" spans="1:6" ht="18" customHeight="1" x14ac:dyDescent="0.2">
      <c r="A4" s="134"/>
      <c r="B4" s="135"/>
      <c r="C4" s="135"/>
      <c r="D4" s="135"/>
      <c r="E4" s="136"/>
      <c r="F4"/>
    </row>
    <row r="5" spans="1:6" ht="18" customHeight="1" x14ac:dyDescent="0.2">
      <c r="A5" s="134"/>
      <c r="B5" s="135"/>
      <c r="C5" s="135"/>
      <c r="D5" s="135"/>
      <c r="E5" s="136"/>
      <c r="F5"/>
    </row>
    <row r="6" spans="1:6" ht="18" customHeight="1" x14ac:dyDescent="0.15">
      <c r="A6" s="140" t="s">
        <v>378</v>
      </c>
      <c r="B6" s="141"/>
      <c r="C6" s="141"/>
      <c r="D6" s="141"/>
      <c r="E6" s="142"/>
      <c r="F6"/>
    </row>
    <row r="7" spans="1:6" ht="18" customHeight="1" x14ac:dyDescent="0.15">
      <c r="A7" s="140"/>
      <c r="B7" s="141"/>
      <c r="C7" s="141"/>
      <c r="D7" s="141"/>
      <c r="E7" s="142"/>
      <c r="F7"/>
    </row>
    <row r="8" spans="1:6" ht="18" x14ac:dyDescent="0.2">
      <c r="A8" s="134" t="s">
        <v>58</v>
      </c>
      <c r="B8" s="135"/>
      <c r="C8" s="135"/>
      <c r="D8" s="135"/>
      <c r="E8" s="136"/>
    </row>
    <row r="9" spans="1:6" ht="12.75" customHeight="1" x14ac:dyDescent="0.15">
      <c r="A9" s="128" t="s">
        <v>381</v>
      </c>
      <c r="B9" s="129"/>
      <c r="C9" s="129"/>
      <c r="D9" s="129"/>
      <c r="E9" s="130"/>
    </row>
    <row r="10" spans="1:6" ht="12.75" customHeight="1" x14ac:dyDescent="0.15">
      <c r="A10" s="128" t="s">
        <v>401</v>
      </c>
      <c r="B10" s="129"/>
      <c r="C10" s="129"/>
      <c r="D10" s="129"/>
      <c r="E10" s="130"/>
    </row>
    <row r="11" spans="1:6" ht="12.75" customHeight="1" x14ac:dyDescent="0.15">
      <c r="A11" s="131" t="s">
        <v>402</v>
      </c>
      <c r="B11" s="132"/>
      <c r="C11" s="132"/>
      <c r="D11" s="132"/>
      <c r="E11" s="133"/>
    </row>
    <row r="12" spans="1:6" x14ac:dyDescent="0.15">
      <c r="A12" s="63" t="s">
        <v>0</v>
      </c>
      <c r="B12" s="67" t="s">
        <v>1</v>
      </c>
      <c r="C12" s="8" t="s">
        <v>2</v>
      </c>
      <c r="D12" s="8" t="s">
        <v>51</v>
      </c>
      <c r="E12" s="35" t="s">
        <v>50</v>
      </c>
    </row>
    <row r="13" spans="1:6" x14ac:dyDescent="0.15">
      <c r="A13" s="77">
        <v>164</v>
      </c>
      <c r="B13" s="84" t="s">
        <v>62</v>
      </c>
      <c r="C13" s="98"/>
      <c r="D13" s="6"/>
      <c r="E13" s="36"/>
    </row>
    <row r="14" spans="1:6" ht="15" customHeight="1" x14ac:dyDescent="0.15">
      <c r="A14" s="85" t="s">
        <v>63</v>
      </c>
      <c r="B14" s="84" t="s">
        <v>62</v>
      </c>
      <c r="C14" s="98"/>
      <c r="D14" s="47"/>
      <c r="E14" s="80"/>
    </row>
    <row r="15" spans="1:6" x14ac:dyDescent="0.15">
      <c r="A15" s="60" t="s">
        <v>152</v>
      </c>
      <c r="B15" s="53" t="s">
        <v>151</v>
      </c>
      <c r="C15" s="55" t="s">
        <v>78</v>
      </c>
      <c r="D15" s="98" t="s">
        <v>159</v>
      </c>
      <c r="E15" s="80">
        <v>22.58</v>
      </c>
    </row>
    <row r="16" spans="1:6" x14ac:dyDescent="0.15">
      <c r="A16" s="60" t="s">
        <v>158</v>
      </c>
      <c r="B16" s="53" t="s">
        <v>157</v>
      </c>
      <c r="C16" s="55" t="s">
        <v>78</v>
      </c>
      <c r="D16" s="98" t="s">
        <v>340</v>
      </c>
      <c r="E16" s="80">
        <v>23.28</v>
      </c>
    </row>
    <row r="17" spans="1:6" x14ac:dyDescent="0.15">
      <c r="A17" s="60" t="s">
        <v>166</v>
      </c>
      <c r="B17" s="54" t="s">
        <v>165</v>
      </c>
      <c r="C17" s="55" t="s">
        <v>78</v>
      </c>
      <c r="D17" s="5">
        <v>26.35</v>
      </c>
      <c r="E17" s="80">
        <v>26.35</v>
      </c>
    </row>
    <row r="18" spans="1:6" x14ac:dyDescent="0.15">
      <c r="A18" s="60" t="s">
        <v>169</v>
      </c>
      <c r="B18" s="54" t="s">
        <v>168</v>
      </c>
      <c r="C18" s="55" t="s">
        <v>78</v>
      </c>
      <c r="D18" s="5" t="s">
        <v>167</v>
      </c>
      <c r="E18" s="80">
        <v>54.88</v>
      </c>
    </row>
    <row r="19" spans="1:6" x14ac:dyDescent="0.15">
      <c r="A19" s="60" t="s">
        <v>154</v>
      </c>
      <c r="B19" s="54" t="s">
        <v>153</v>
      </c>
      <c r="C19" s="55" t="s">
        <v>66</v>
      </c>
      <c r="D19" s="5">
        <v>3</v>
      </c>
      <c r="E19" s="80">
        <v>3</v>
      </c>
    </row>
    <row r="20" spans="1:6" x14ac:dyDescent="0.15">
      <c r="A20" s="60" t="s">
        <v>156</v>
      </c>
      <c r="B20" s="53" t="s">
        <v>155</v>
      </c>
      <c r="C20" s="55" t="s">
        <v>66</v>
      </c>
      <c r="D20" s="5">
        <v>2</v>
      </c>
      <c r="E20" s="80">
        <v>2</v>
      </c>
    </row>
    <row r="21" spans="1:6" ht="28" x14ac:dyDescent="0.15">
      <c r="A21" s="60" t="s">
        <v>156</v>
      </c>
      <c r="B21" s="62" t="s">
        <v>163</v>
      </c>
      <c r="C21" s="55" t="s">
        <v>78</v>
      </c>
      <c r="D21" s="5" t="s">
        <v>164</v>
      </c>
      <c r="E21" s="80">
        <v>153.75</v>
      </c>
    </row>
    <row r="22" spans="1:6" x14ac:dyDescent="0.15">
      <c r="A22" s="60" t="s">
        <v>161</v>
      </c>
      <c r="B22" s="54" t="s">
        <v>160</v>
      </c>
      <c r="C22" s="120" t="s">
        <v>78</v>
      </c>
      <c r="D22" s="5" t="s">
        <v>162</v>
      </c>
      <c r="E22" s="80">
        <v>15.34</v>
      </c>
    </row>
    <row r="23" spans="1:6" ht="28" x14ac:dyDescent="0.15">
      <c r="A23" s="60" t="s">
        <v>65</v>
      </c>
      <c r="B23" s="54" t="s">
        <v>64</v>
      </c>
      <c r="C23" s="55" t="s">
        <v>78</v>
      </c>
      <c r="D23" s="5" t="s">
        <v>403</v>
      </c>
      <c r="E23" s="80">
        <v>2.7</v>
      </c>
    </row>
    <row r="24" spans="1:6" x14ac:dyDescent="0.15">
      <c r="A24" s="52"/>
      <c r="B24" s="68"/>
      <c r="C24" s="56"/>
      <c r="D24" s="48"/>
      <c r="E24" s="46"/>
    </row>
    <row r="25" spans="1:6" x14ac:dyDescent="0.15">
      <c r="A25" s="77" t="s">
        <v>272</v>
      </c>
      <c r="B25" s="78" t="s">
        <v>273</v>
      </c>
      <c r="C25" s="98"/>
      <c r="D25" s="6"/>
      <c r="E25" s="36"/>
    </row>
    <row r="26" spans="1:6" ht="15" customHeight="1" x14ac:dyDescent="0.15">
      <c r="A26" s="85" t="s">
        <v>274</v>
      </c>
      <c r="B26" s="78" t="s">
        <v>275</v>
      </c>
      <c r="C26" s="98"/>
      <c r="D26" s="47"/>
      <c r="E26" s="10"/>
    </row>
    <row r="27" spans="1:6" x14ac:dyDescent="0.15">
      <c r="A27" s="60" t="s">
        <v>319</v>
      </c>
      <c r="B27" s="64" t="s">
        <v>321</v>
      </c>
      <c r="C27" s="55" t="s">
        <v>45</v>
      </c>
      <c r="D27" s="47" t="s">
        <v>320</v>
      </c>
      <c r="E27" s="10">
        <v>26.4</v>
      </c>
    </row>
    <row r="28" spans="1:6" ht="42" x14ac:dyDescent="0.15">
      <c r="A28" s="60" t="s">
        <v>133</v>
      </c>
      <c r="B28" s="64" t="s">
        <v>134</v>
      </c>
      <c r="C28" s="55" t="s">
        <v>45</v>
      </c>
      <c r="D28" s="47" t="s">
        <v>227</v>
      </c>
      <c r="E28" s="10">
        <v>16.5</v>
      </c>
    </row>
    <row r="29" spans="1:6" x14ac:dyDescent="0.15">
      <c r="A29" s="60" t="s">
        <v>142</v>
      </c>
      <c r="B29" s="64" t="s">
        <v>139</v>
      </c>
      <c r="C29" s="98" t="s">
        <v>6</v>
      </c>
      <c r="D29" s="47" t="s">
        <v>46</v>
      </c>
      <c r="E29" s="10">
        <v>27.08</v>
      </c>
      <c r="F29" s="83"/>
    </row>
    <row r="30" spans="1:6" x14ac:dyDescent="0.15">
      <c r="A30" s="60" t="s">
        <v>144</v>
      </c>
      <c r="B30" s="64" t="s">
        <v>141</v>
      </c>
      <c r="C30" s="98" t="s">
        <v>11</v>
      </c>
      <c r="D30" s="47" t="s">
        <v>46</v>
      </c>
      <c r="E30" s="10">
        <v>7.22</v>
      </c>
    </row>
    <row r="31" spans="1:6" x14ac:dyDescent="0.15">
      <c r="A31" s="60" t="s">
        <v>143</v>
      </c>
      <c r="B31" s="64" t="s">
        <v>140</v>
      </c>
      <c r="C31" s="98" t="s">
        <v>11</v>
      </c>
      <c r="D31" s="47" t="s">
        <v>46</v>
      </c>
      <c r="E31" s="10">
        <v>7.22</v>
      </c>
      <c r="F31" s="83"/>
    </row>
    <row r="32" spans="1:6" x14ac:dyDescent="0.15">
      <c r="A32" s="60" t="s">
        <v>137</v>
      </c>
      <c r="B32" s="64" t="s">
        <v>135</v>
      </c>
      <c r="C32" s="98" t="s">
        <v>11</v>
      </c>
      <c r="D32" s="47" t="s">
        <v>46</v>
      </c>
      <c r="E32" s="10">
        <v>863.8</v>
      </c>
      <c r="F32" s="83"/>
    </row>
    <row r="33" spans="1:5" x14ac:dyDescent="0.15">
      <c r="A33" s="60" t="s">
        <v>138</v>
      </c>
      <c r="B33" s="64" t="s">
        <v>136</v>
      </c>
      <c r="C33" s="98" t="s">
        <v>11</v>
      </c>
      <c r="D33" s="47" t="s">
        <v>43</v>
      </c>
      <c r="E33" s="10">
        <v>14.7</v>
      </c>
    </row>
    <row r="34" spans="1:5" x14ac:dyDescent="0.15">
      <c r="A34" s="52"/>
      <c r="B34" s="69"/>
      <c r="C34" s="56"/>
      <c r="D34" s="48"/>
      <c r="E34" s="46"/>
    </row>
    <row r="35" spans="1:5" x14ac:dyDescent="0.15">
      <c r="A35" s="77" t="s">
        <v>276</v>
      </c>
      <c r="B35" s="78" t="s">
        <v>277</v>
      </c>
      <c r="C35" s="98"/>
      <c r="D35" s="47"/>
      <c r="E35" s="10"/>
    </row>
    <row r="36" spans="1:5" x14ac:dyDescent="0.15">
      <c r="A36" s="77" t="s">
        <v>278</v>
      </c>
      <c r="B36" s="78" t="s">
        <v>277</v>
      </c>
      <c r="C36" s="98"/>
      <c r="D36" s="47"/>
      <c r="E36" s="10"/>
    </row>
    <row r="37" spans="1:5" x14ac:dyDescent="0.15">
      <c r="A37" s="14" t="s">
        <v>12</v>
      </c>
      <c r="B37" s="64" t="s">
        <v>13</v>
      </c>
      <c r="C37" s="98" t="s">
        <v>6</v>
      </c>
      <c r="D37" s="47" t="s">
        <v>46</v>
      </c>
      <c r="E37" s="10">
        <v>4.5</v>
      </c>
    </row>
    <row r="38" spans="1:5" x14ac:dyDescent="0.15">
      <c r="A38" s="14" t="s">
        <v>14</v>
      </c>
      <c r="B38" s="64" t="s">
        <v>15</v>
      </c>
      <c r="C38" s="98" t="s">
        <v>11</v>
      </c>
      <c r="D38" s="47" t="s">
        <v>46</v>
      </c>
      <c r="E38" s="10">
        <v>15.84</v>
      </c>
    </row>
    <row r="39" spans="1:5" x14ac:dyDescent="0.15">
      <c r="A39" s="60" t="s">
        <v>173</v>
      </c>
      <c r="B39" s="64" t="s">
        <v>172</v>
      </c>
      <c r="C39" s="98" t="s">
        <v>11</v>
      </c>
      <c r="D39" s="47" t="s">
        <v>46</v>
      </c>
      <c r="E39" s="10">
        <v>3.59</v>
      </c>
    </row>
    <row r="40" spans="1:5" x14ac:dyDescent="0.15">
      <c r="A40" s="14" t="s">
        <v>16</v>
      </c>
      <c r="B40" s="64" t="s">
        <v>10</v>
      </c>
      <c r="C40" s="98" t="s">
        <v>8</v>
      </c>
      <c r="D40" s="47" t="s">
        <v>46</v>
      </c>
      <c r="E40" s="10">
        <v>0.45</v>
      </c>
    </row>
    <row r="41" spans="1:5" x14ac:dyDescent="0.15">
      <c r="A41" s="60" t="s">
        <v>175</v>
      </c>
      <c r="B41" s="64" t="s">
        <v>174</v>
      </c>
      <c r="C41" s="98" t="s">
        <v>8</v>
      </c>
      <c r="D41" s="47" t="s">
        <v>46</v>
      </c>
      <c r="E41" s="10">
        <v>0.45</v>
      </c>
    </row>
    <row r="42" spans="1:5" x14ac:dyDescent="0.15">
      <c r="A42" s="52"/>
      <c r="B42" s="69"/>
      <c r="C42" s="56"/>
      <c r="D42" s="48"/>
      <c r="E42" s="46"/>
    </row>
    <row r="43" spans="1:5" x14ac:dyDescent="0.15">
      <c r="A43" s="77" t="s">
        <v>82</v>
      </c>
      <c r="B43" s="78" t="s">
        <v>83</v>
      </c>
      <c r="C43" s="98"/>
      <c r="D43" s="47"/>
      <c r="E43" s="10"/>
    </row>
    <row r="44" spans="1:5" x14ac:dyDescent="0.15">
      <c r="A44" s="77" t="s">
        <v>84</v>
      </c>
      <c r="B44" s="78" t="s">
        <v>85</v>
      </c>
      <c r="C44" s="98"/>
      <c r="D44" s="47"/>
      <c r="E44" s="10"/>
    </row>
    <row r="45" spans="1:5" x14ac:dyDescent="0.15">
      <c r="A45" s="61" t="s">
        <v>190</v>
      </c>
      <c r="B45" s="64" t="s">
        <v>390</v>
      </c>
      <c r="C45" s="98" t="s">
        <v>45</v>
      </c>
      <c r="D45" s="47" t="s">
        <v>391</v>
      </c>
      <c r="E45" s="10">
        <v>126.14</v>
      </c>
    </row>
    <row r="46" spans="1:5" ht="28" x14ac:dyDescent="0.15">
      <c r="A46" s="61" t="s">
        <v>190</v>
      </c>
      <c r="B46" s="64" t="s">
        <v>191</v>
      </c>
      <c r="C46" s="55" t="s">
        <v>45</v>
      </c>
      <c r="D46" s="47" t="s">
        <v>392</v>
      </c>
      <c r="E46" s="10">
        <v>42.22</v>
      </c>
    </row>
    <row r="47" spans="1:5" x14ac:dyDescent="0.15">
      <c r="A47" s="61" t="s">
        <v>190</v>
      </c>
      <c r="B47" s="64" t="s">
        <v>192</v>
      </c>
      <c r="C47" s="55" t="s">
        <v>45</v>
      </c>
      <c r="D47" s="47" t="s">
        <v>196</v>
      </c>
      <c r="E47" s="10">
        <v>29.6</v>
      </c>
    </row>
    <row r="48" spans="1:5" x14ac:dyDescent="0.15">
      <c r="A48" s="61" t="s">
        <v>190</v>
      </c>
      <c r="B48" s="64" t="s">
        <v>194</v>
      </c>
      <c r="C48" s="55" t="s">
        <v>45</v>
      </c>
      <c r="D48" s="47" t="s">
        <v>196</v>
      </c>
      <c r="E48" s="10">
        <v>29.6</v>
      </c>
    </row>
    <row r="49" spans="1:6" x14ac:dyDescent="0.15">
      <c r="A49" s="61" t="s">
        <v>190</v>
      </c>
      <c r="B49" s="64" t="s">
        <v>193</v>
      </c>
      <c r="C49" s="55" t="s">
        <v>45</v>
      </c>
      <c r="D49" s="47" t="s">
        <v>197</v>
      </c>
      <c r="E49" s="10">
        <v>6.36</v>
      </c>
    </row>
    <row r="50" spans="1:6" x14ac:dyDescent="0.15">
      <c r="A50" s="61" t="s">
        <v>190</v>
      </c>
      <c r="B50" s="64" t="s">
        <v>193</v>
      </c>
      <c r="C50" s="55" t="s">
        <v>45</v>
      </c>
      <c r="D50" s="47" t="s">
        <v>198</v>
      </c>
      <c r="E50" s="10">
        <v>14.1</v>
      </c>
    </row>
    <row r="51" spans="1:6" x14ac:dyDescent="0.15">
      <c r="A51" s="61" t="s">
        <v>190</v>
      </c>
      <c r="B51" s="64" t="s">
        <v>193</v>
      </c>
      <c r="C51" s="55" t="s">
        <v>45</v>
      </c>
      <c r="D51" s="47" t="s">
        <v>199</v>
      </c>
      <c r="E51" s="10">
        <v>14.8</v>
      </c>
    </row>
    <row r="52" spans="1:6" x14ac:dyDescent="0.15">
      <c r="A52" s="61" t="s">
        <v>190</v>
      </c>
      <c r="B52" s="64" t="s">
        <v>193</v>
      </c>
      <c r="C52" s="55" t="s">
        <v>45</v>
      </c>
      <c r="D52" s="47" t="s">
        <v>200</v>
      </c>
      <c r="E52" s="10">
        <v>13.76</v>
      </c>
      <c r="F52" s="83"/>
    </row>
    <row r="53" spans="1:6" x14ac:dyDescent="0.15">
      <c r="A53" s="61" t="s">
        <v>190</v>
      </c>
      <c r="B53" s="64" t="s">
        <v>195</v>
      </c>
      <c r="C53" s="120" t="s">
        <v>45</v>
      </c>
      <c r="D53" s="47" t="s">
        <v>201</v>
      </c>
      <c r="E53" s="10">
        <v>30</v>
      </c>
      <c r="F53" s="83"/>
    </row>
    <row r="54" spans="1:6" x14ac:dyDescent="0.15">
      <c r="A54" s="60" t="s">
        <v>96</v>
      </c>
      <c r="B54" s="64" t="s">
        <v>393</v>
      </c>
      <c r="C54" s="120" t="s">
        <v>45</v>
      </c>
      <c r="D54" s="47" t="s">
        <v>97</v>
      </c>
      <c r="E54" s="10">
        <v>40</v>
      </c>
    </row>
    <row r="55" spans="1:6" x14ac:dyDescent="0.15">
      <c r="A55" s="60" t="s">
        <v>96</v>
      </c>
      <c r="B55" s="64" t="s">
        <v>95</v>
      </c>
      <c r="C55" s="55" t="s">
        <v>45</v>
      </c>
      <c r="D55" s="47" t="s">
        <v>97</v>
      </c>
      <c r="E55" s="10">
        <v>20</v>
      </c>
    </row>
    <row r="56" spans="1:6" x14ac:dyDescent="0.15">
      <c r="A56" s="60" t="s">
        <v>96</v>
      </c>
      <c r="B56" s="64" t="s">
        <v>95</v>
      </c>
      <c r="C56" s="98" t="s">
        <v>45</v>
      </c>
      <c r="D56" s="47" t="s">
        <v>205</v>
      </c>
      <c r="E56" s="10">
        <v>120</v>
      </c>
    </row>
    <row r="57" spans="1:6" x14ac:dyDescent="0.15">
      <c r="A57" s="60" t="s">
        <v>203</v>
      </c>
      <c r="B57" s="64" t="s">
        <v>202</v>
      </c>
      <c r="C57" s="98" t="s">
        <v>98</v>
      </c>
      <c r="D57" s="47" t="s">
        <v>204</v>
      </c>
      <c r="E57" s="10">
        <v>10</v>
      </c>
    </row>
    <row r="58" spans="1:6" ht="28" x14ac:dyDescent="0.15">
      <c r="A58" s="60" t="s">
        <v>92</v>
      </c>
      <c r="B58" s="64" t="s">
        <v>86</v>
      </c>
      <c r="C58" s="98" t="s">
        <v>7</v>
      </c>
      <c r="D58" s="47" t="s">
        <v>87</v>
      </c>
      <c r="E58" s="10">
        <v>1</v>
      </c>
    </row>
    <row r="59" spans="1:6" x14ac:dyDescent="0.15">
      <c r="A59" s="60" t="s">
        <v>104</v>
      </c>
      <c r="B59" s="64" t="s">
        <v>103</v>
      </c>
      <c r="C59" s="98" t="s">
        <v>98</v>
      </c>
      <c r="D59" s="47" t="s">
        <v>105</v>
      </c>
      <c r="E59" s="10">
        <v>3</v>
      </c>
    </row>
    <row r="60" spans="1:6" x14ac:dyDescent="0.15">
      <c r="A60" s="60" t="s">
        <v>101</v>
      </c>
      <c r="B60" s="64" t="s">
        <v>100</v>
      </c>
      <c r="C60" s="98" t="s">
        <v>98</v>
      </c>
      <c r="D60" s="47" t="s">
        <v>102</v>
      </c>
      <c r="E60" s="10">
        <v>9</v>
      </c>
    </row>
    <row r="61" spans="1:6" x14ac:dyDescent="0.15">
      <c r="A61" s="60" t="s">
        <v>17</v>
      </c>
      <c r="B61" s="64" t="s">
        <v>18</v>
      </c>
      <c r="C61" s="98" t="s">
        <v>7</v>
      </c>
      <c r="D61" s="47" t="s">
        <v>88</v>
      </c>
      <c r="E61" s="10">
        <v>2</v>
      </c>
    </row>
    <row r="62" spans="1:6" ht="56" x14ac:dyDescent="0.15">
      <c r="A62" s="60" t="s">
        <v>189</v>
      </c>
      <c r="B62" s="64" t="s">
        <v>188</v>
      </c>
      <c r="C62" s="98" t="s">
        <v>45</v>
      </c>
      <c r="D62" s="47" t="s">
        <v>206</v>
      </c>
      <c r="E62" s="10">
        <v>116.39</v>
      </c>
      <c r="F62" s="83"/>
    </row>
    <row r="63" spans="1:6" x14ac:dyDescent="0.15">
      <c r="A63" s="60" t="s">
        <v>93</v>
      </c>
      <c r="B63" s="64" t="s">
        <v>89</v>
      </c>
      <c r="C63" s="98" t="s">
        <v>45</v>
      </c>
      <c r="D63" s="47" t="s">
        <v>389</v>
      </c>
      <c r="E63" s="10">
        <v>31.58</v>
      </c>
    </row>
    <row r="64" spans="1:6" ht="28" x14ac:dyDescent="0.15">
      <c r="A64" s="60" t="s">
        <v>94</v>
      </c>
      <c r="B64" s="64" t="s">
        <v>90</v>
      </c>
      <c r="C64" s="98" t="s">
        <v>45</v>
      </c>
      <c r="D64" s="47" t="s">
        <v>91</v>
      </c>
      <c r="E64" s="10">
        <v>4.05</v>
      </c>
    </row>
    <row r="65" spans="1:5" x14ac:dyDescent="0.15">
      <c r="A65" s="60" t="s">
        <v>19</v>
      </c>
      <c r="B65" s="64" t="s">
        <v>20</v>
      </c>
      <c r="C65" s="98" t="s">
        <v>7</v>
      </c>
      <c r="D65" s="47">
        <v>2</v>
      </c>
      <c r="E65" s="10">
        <v>2</v>
      </c>
    </row>
    <row r="66" spans="1:5" x14ac:dyDescent="0.15">
      <c r="A66" s="60" t="s">
        <v>182</v>
      </c>
      <c r="B66" s="64" t="s">
        <v>181</v>
      </c>
      <c r="C66" s="98" t="s">
        <v>98</v>
      </c>
      <c r="D66" s="47" t="s">
        <v>180</v>
      </c>
      <c r="E66" s="10">
        <v>2</v>
      </c>
    </row>
    <row r="67" spans="1:5" x14ac:dyDescent="0.15">
      <c r="A67" s="60" t="s">
        <v>187</v>
      </c>
      <c r="B67" s="64" t="s">
        <v>186</v>
      </c>
      <c r="C67" s="98" t="s">
        <v>98</v>
      </c>
      <c r="D67" s="47" t="s">
        <v>183</v>
      </c>
      <c r="E67" s="10">
        <v>4</v>
      </c>
    </row>
    <row r="68" spans="1:5" x14ac:dyDescent="0.15">
      <c r="A68" s="14" t="s">
        <v>385</v>
      </c>
      <c r="B68" s="28" t="s">
        <v>386</v>
      </c>
      <c r="C68" s="55" t="s">
        <v>98</v>
      </c>
      <c r="D68" s="119" t="s">
        <v>179</v>
      </c>
      <c r="E68" s="10">
        <v>28</v>
      </c>
    </row>
    <row r="69" spans="1:5" x14ac:dyDescent="0.15">
      <c r="A69" s="60" t="s">
        <v>388</v>
      </c>
      <c r="B69" s="64" t="s">
        <v>387</v>
      </c>
      <c r="C69" s="98" t="s">
        <v>98</v>
      </c>
      <c r="D69" s="47" t="s">
        <v>394</v>
      </c>
      <c r="E69" s="10">
        <v>5</v>
      </c>
    </row>
    <row r="70" spans="1:5" x14ac:dyDescent="0.15">
      <c r="A70" s="60" t="s">
        <v>177</v>
      </c>
      <c r="B70" s="64" t="s">
        <v>176</v>
      </c>
      <c r="C70" s="81" t="s">
        <v>7</v>
      </c>
      <c r="D70" s="47" t="s">
        <v>178</v>
      </c>
      <c r="E70" s="10">
        <v>14</v>
      </c>
    </row>
    <row r="71" spans="1:5" x14ac:dyDescent="0.15">
      <c r="A71" s="60" t="s">
        <v>107</v>
      </c>
      <c r="B71" s="64" t="s">
        <v>106</v>
      </c>
      <c r="C71" s="98" t="s">
        <v>98</v>
      </c>
      <c r="D71" s="47" t="s">
        <v>99</v>
      </c>
      <c r="E71" s="10">
        <v>12</v>
      </c>
    </row>
    <row r="72" spans="1:5" x14ac:dyDescent="0.15">
      <c r="A72" s="60" t="s">
        <v>185</v>
      </c>
      <c r="B72" s="64" t="s">
        <v>184</v>
      </c>
      <c r="C72" s="98" t="s">
        <v>98</v>
      </c>
      <c r="D72" s="47" t="s">
        <v>204</v>
      </c>
      <c r="E72" s="10">
        <v>10</v>
      </c>
    </row>
    <row r="73" spans="1:5" x14ac:dyDescent="0.15">
      <c r="A73" s="60" t="s">
        <v>120</v>
      </c>
      <c r="B73" s="64" t="s">
        <v>376</v>
      </c>
      <c r="C73" s="119" t="s">
        <v>98</v>
      </c>
      <c r="D73" s="47" t="s">
        <v>396</v>
      </c>
      <c r="E73" s="10">
        <v>766</v>
      </c>
    </row>
    <row r="74" spans="1:5" x14ac:dyDescent="0.15">
      <c r="A74" s="60" t="s">
        <v>120</v>
      </c>
      <c r="B74" s="64" t="s">
        <v>397</v>
      </c>
      <c r="C74" s="98" t="s">
        <v>98</v>
      </c>
      <c r="D74" s="47" t="s">
        <v>398</v>
      </c>
      <c r="E74" s="10">
        <v>4</v>
      </c>
    </row>
    <row r="75" spans="1:5" x14ac:dyDescent="0.15">
      <c r="A75" s="52"/>
      <c r="B75" s="68"/>
      <c r="C75" s="56"/>
      <c r="D75" s="48"/>
      <c r="E75" s="46"/>
    </row>
    <row r="76" spans="1:5" x14ac:dyDescent="0.15">
      <c r="A76" s="77" t="s">
        <v>108</v>
      </c>
      <c r="B76" s="78" t="s">
        <v>109</v>
      </c>
      <c r="C76" s="79"/>
      <c r="D76" s="47"/>
      <c r="E76" s="10"/>
    </row>
    <row r="77" spans="1:5" x14ac:dyDescent="0.15">
      <c r="A77" s="77" t="s">
        <v>110</v>
      </c>
      <c r="B77" s="78" t="s">
        <v>111</v>
      </c>
      <c r="C77" s="79" t="s">
        <v>112</v>
      </c>
      <c r="D77" s="45"/>
      <c r="E77" s="10"/>
    </row>
    <row r="78" spans="1:5" x14ac:dyDescent="0.15">
      <c r="A78" s="60" t="s">
        <v>228</v>
      </c>
      <c r="B78" s="64" t="s">
        <v>395</v>
      </c>
      <c r="C78" s="98" t="s">
        <v>98</v>
      </c>
      <c r="D78" s="45">
        <v>4</v>
      </c>
      <c r="E78" s="10">
        <v>4</v>
      </c>
    </row>
    <row r="79" spans="1:5" x14ac:dyDescent="0.15">
      <c r="A79" s="60" t="s">
        <v>67</v>
      </c>
      <c r="B79" s="64" t="s">
        <v>229</v>
      </c>
      <c r="C79" s="55" t="s">
        <v>98</v>
      </c>
      <c r="D79" s="45">
        <v>4</v>
      </c>
      <c r="E79" s="10">
        <v>4</v>
      </c>
    </row>
    <row r="80" spans="1:5" x14ac:dyDescent="0.15">
      <c r="A80" s="60" t="s">
        <v>69</v>
      </c>
      <c r="B80" s="64" t="s">
        <v>68</v>
      </c>
      <c r="C80" s="55" t="s">
        <v>98</v>
      </c>
      <c r="D80" s="45">
        <v>4</v>
      </c>
      <c r="E80" s="10">
        <v>4</v>
      </c>
    </row>
    <row r="81" spans="1:5" x14ac:dyDescent="0.15">
      <c r="A81" s="60" t="s">
        <v>230</v>
      </c>
      <c r="B81" s="66" t="s">
        <v>231</v>
      </c>
      <c r="C81" s="55" t="s">
        <v>98</v>
      </c>
      <c r="D81" s="45">
        <v>4</v>
      </c>
      <c r="E81" s="10">
        <v>4</v>
      </c>
    </row>
    <row r="82" spans="1:5" x14ac:dyDescent="0.15">
      <c r="A82" s="60" t="s">
        <v>232</v>
      </c>
      <c r="B82" s="82" t="s">
        <v>233</v>
      </c>
      <c r="C82" s="55" t="s">
        <v>98</v>
      </c>
      <c r="D82" s="45">
        <v>4</v>
      </c>
      <c r="E82" s="10">
        <v>4</v>
      </c>
    </row>
    <row r="83" spans="1:5" x14ac:dyDescent="0.15">
      <c r="A83" s="60" t="s">
        <v>343</v>
      </c>
      <c r="B83" s="28" t="s">
        <v>234</v>
      </c>
      <c r="C83" s="55" t="s">
        <v>98</v>
      </c>
      <c r="D83" s="45">
        <v>4</v>
      </c>
      <c r="E83" s="10">
        <v>4</v>
      </c>
    </row>
    <row r="84" spans="1:5" x14ac:dyDescent="0.15">
      <c r="A84" s="60" t="s">
        <v>362</v>
      </c>
      <c r="B84" s="28" t="s">
        <v>235</v>
      </c>
      <c r="C84" s="55" t="s">
        <v>98</v>
      </c>
      <c r="D84" s="45">
        <v>4</v>
      </c>
      <c r="E84" s="10">
        <v>4</v>
      </c>
    </row>
    <row r="85" spans="1:5" x14ac:dyDescent="0.15">
      <c r="A85" s="60" t="s">
        <v>70</v>
      </c>
      <c r="B85" s="64" t="s">
        <v>71</v>
      </c>
      <c r="C85" s="98" t="s">
        <v>98</v>
      </c>
      <c r="D85" s="45">
        <v>4</v>
      </c>
      <c r="E85" s="10">
        <v>4</v>
      </c>
    </row>
    <row r="86" spans="1:5" x14ac:dyDescent="0.15">
      <c r="A86" s="60" t="s">
        <v>73</v>
      </c>
      <c r="B86" s="64" t="s">
        <v>72</v>
      </c>
      <c r="C86" s="98" t="s">
        <v>98</v>
      </c>
      <c r="D86" s="45">
        <v>4</v>
      </c>
      <c r="E86" s="10">
        <v>4</v>
      </c>
    </row>
    <row r="87" spans="1:5" x14ac:dyDescent="0.15">
      <c r="A87" s="60" t="s">
        <v>74</v>
      </c>
      <c r="B87" s="64" t="s">
        <v>44</v>
      </c>
      <c r="C87" s="55" t="s">
        <v>98</v>
      </c>
      <c r="D87" s="45">
        <v>4</v>
      </c>
      <c r="E87" s="10">
        <v>4</v>
      </c>
    </row>
    <row r="88" spans="1:5" x14ac:dyDescent="0.15">
      <c r="A88" s="60" t="s">
        <v>361</v>
      </c>
      <c r="B88" s="66" t="s">
        <v>236</v>
      </c>
      <c r="C88" s="55" t="s">
        <v>98</v>
      </c>
      <c r="D88" s="45">
        <v>4</v>
      </c>
      <c r="E88" s="10">
        <v>4</v>
      </c>
    </row>
    <row r="89" spans="1:5" x14ac:dyDescent="0.15">
      <c r="A89" s="60" t="s">
        <v>76</v>
      </c>
      <c r="B89" s="66" t="s">
        <v>75</v>
      </c>
      <c r="C89" s="55" t="s">
        <v>98</v>
      </c>
      <c r="D89" s="45">
        <v>4</v>
      </c>
      <c r="E89" s="10">
        <v>4</v>
      </c>
    </row>
    <row r="90" spans="1:5" x14ac:dyDescent="0.15">
      <c r="A90" s="60" t="s">
        <v>237</v>
      </c>
      <c r="B90" s="82" t="s">
        <v>238</v>
      </c>
      <c r="C90" s="55" t="s">
        <v>98</v>
      </c>
      <c r="D90" s="45">
        <v>2</v>
      </c>
      <c r="E90" s="10">
        <v>2</v>
      </c>
    </row>
    <row r="91" spans="1:5" x14ac:dyDescent="0.15">
      <c r="A91" s="60" t="s">
        <v>368</v>
      </c>
      <c r="B91" s="82" t="s">
        <v>367</v>
      </c>
      <c r="C91" s="55" t="s">
        <v>98</v>
      </c>
      <c r="D91" s="45">
        <v>1</v>
      </c>
      <c r="E91" s="10">
        <v>1</v>
      </c>
    </row>
    <row r="92" spans="1:5" x14ac:dyDescent="0.15">
      <c r="A92" s="60" t="s">
        <v>360</v>
      </c>
      <c r="B92" s="28" t="s">
        <v>239</v>
      </c>
      <c r="C92" s="55" t="s">
        <v>45</v>
      </c>
      <c r="D92" s="45">
        <v>20</v>
      </c>
      <c r="E92" s="10">
        <v>20</v>
      </c>
    </row>
    <row r="93" spans="1:5" x14ac:dyDescent="0.15">
      <c r="A93" s="60" t="s">
        <v>359</v>
      </c>
      <c r="B93" s="28" t="s">
        <v>240</v>
      </c>
      <c r="C93" s="55" t="s">
        <v>45</v>
      </c>
      <c r="D93" s="45">
        <v>4</v>
      </c>
      <c r="E93" s="10">
        <v>4</v>
      </c>
    </row>
    <row r="94" spans="1:5" x14ac:dyDescent="0.15">
      <c r="A94" s="60" t="s">
        <v>358</v>
      </c>
      <c r="B94" s="28" t="s">
        <v>241</v>
      </c>
      <c r="C94" s="55" t="s">
        <v>98</v>
      </c>
      <c r="D94" s="45">
        <v>8</v>
      </c>
      <c r="E94" s="10">
        <v>8</v>
      </c>
    </row>
    <row r="95" spans="1:5" x14ac:dyDescent="0.15">
      <c r="A95" s="60" t="s">
        <v>242</v>
      </c>
      <c r="B95" s="64" t="s">
        <v>243</v>
      </c>
      <c r="C95" s="98" t="s">
        <v>98</v>
      </c>
      <c r="D95" s="45">
        <v>16</v>
      </c>
      <c r="E95" s="10">
        <v>16</v>
      </c>
    </row>
    <row r="96" spans="1:5" x14ac:dyDescent="0.15">
      <c r="A96" s="60" t="s">
        <v>357</v>
      </c>
      <c r="B96" s="64" t="s">
        <v>244</v>
      </c>
      <c r="C96" s="98" t="s">
        <v>98</v>
      </c>
      <c r="D96" s="45">
        <v>16</v>
      </c>
      <c r="E96" s="10">
        <v>16</v>
      </c>
    </row>
    <row r="97" spans="1:5" x14ac:dyDescent="0.15">
      <c r="A97" s="60" t="s">
        <v>356</v>
      </c>
      <c r="B97" s="64" t="s">
        <v>245</v>
      </c>
      <c r="C97" s="98" t="s">
        <v>98</v>
      </c>
      <c r="D97" s="45">
        <v>1</v>
      </c>
      <c r="E97" s="10">
        <v>1</v>
      </c>
    </row>
    <row r="98" spans="1:5" x14ac:dyDescent="0.15">
      <c r="A98" s="60" t="s">
        <v>355</v>
      </c>
      <c r="B98" s="64" t="s">
        <v>246</v>
      </c>
      <c r="C98" s="98" t="s">
        <v>98</v>
      </c>
      <c r="D98" s="45">
        <v>5</v>
      </c>
      <c r="E98" s="10">
        <v>5</v>
      </c>
    </row>
    <row r="99" spans="1:5" x14ac:dyDescent="0.15">
      <c r="A99" s="60" t="s">
        <v>349</v>
      </c>
      <c r="B99" s="64" t="s">
        <v>256</v>
      </c>
      <c r="C99" s="98" t="s">
        <v>98</v>
      </c>
      <c r="D99" s="45">
        <v>1</v>
      </c>
      <c r="E99" s="10">
        <v>1</v>
      </c>
    </row>
    <row r="100" spans="1:5" ht="42" x14ac:dyDescent="0.15">
      <c r="A100" s="60" t="s">
        <v>345</v>
      </c>
      <c r="B100" s="28" t="s">
        <v>262</v>
      </c>
      <c r="C100" s="55" t="s">
        <v>78</v>
      </c>
      <c r="D100" s="45" t="s">
        <v>263</v>
      </c>
      <c r="E100" s="10">
        <v>30.37</v>
      </c>
    </row>
    <row r="101" spans="1:5" x14ac:dyDescent="0.15">
      <c r="A101" s="60" t="s">
        <v>344</v>
      </c>
      <c r="B101" s="28" t="s">
        <v>264</v>
      </c>
      <c r="C101" s="55" t="s">
        <v>79</v>
      </c>
      <c r="D101" s="45" t="s">
        <v>265</v>
      </c>
      <c r="E101" s="10">
        <v>9.27</v>
      </c>
    </row>
    <row r="102" spans="1:5" x14ac:dyDescent="0.15">
      <c r="A102" s="60" t="s">
        <v>266</v>
      </c>
      <c r="B102" s="64" t="s">
        <v>267</v>
      </c>
      <c r="C102" s="98" t="s">
        <v>98</v>
      </c>
      <c r="D102" s="45">
        <v>4</v>
      </c>
      <c r="E102" s="10">
        <v>4</v>
      </c>
    </row>
    <row r="103" spans="1:5" x14ac:dyDescent="0.15">
      <c r="A103" s="60" t="s">
        <v>346</v>
      </c>
      <c r="B103" s="28" t="s">
        <v>261</v>
      </c>
      <c r="C103" s="55" t="s">
        <v>98</v>
      </c>
      <c r="D103" s="45">
        <v>2</v>
      </c>
      <c r="E103" s="10">
        <v>2</v>
      </c>
    </row>
    <row r="104" spans="1:5" x14ac:dyDescent="0.15">
      <c r="A104" s="60" t="s">
        <v>354</v>
      </c>
      <c r="B104" s="64" t="s">
        <v>247</v>
      </c>
      <c r="C104" s="98" t="s">
        <v>98</v>
      </c>
      <c r="D104" s="45">
        <v>1</v>
      </c>
      <c r="E104" s="10">
        <v>1</v>
      </c>
    </row>
    <row r="105" spans="1:5" x14ac:dyDescent="0.15">
      <c r="A105" s="60" t="s">
        <v>248</v>
      </c>
      <c r="B105" s="82" t="s">
        <v>249</v>
      </c>
      <c r="C105" s="55" t="s">
        <v>98</v>
      </c>
      <c r="D105" s="45">
        <v>1</v>
      </c>
      <c r="E105" s="10">
        <v>1</v>
      </c>
    </row>
    <row r="106" spans="1:5" x14ac:dyDescent="0.15">
      <c r="A106" s="60" t="s">
        <v>353</v>
      </c>
      <c r="B106" s="28" t="s">
        <v>250</v>
      </c>
      <c r="C106" s="55" t="s">
        <v>98</v>
      </c>
      <c r="D106" s="45">
        <v>1</v>
      </c>
      <c r="E106" s="10">
        <v>1</v>
      </c>
    </row>
    <row r="107" spans="1:5" x14ac:dyDescent="0.15">
      <c r="A107" s="60" t="s">
        <v>366</v>
      </c>
      <c r="B107" s="64" t="s">
        <v>365</v>
      </c>
      <c r="C107" s="98" t="s">
        <v>77</v>
      </c>
      <c r="D107" s="45">
        <v>2</v>
      </c>
      <c r="E107" s="10">
        <v>2</v>
      </c>
    </row>
    <row r="108" spans="1:5" x14ac:dyDescent="0.15">
      <c r="A108" s="60" t="s">
        <v>125</v>
      </c>
      <c r="B108" s="64" t="s">
        <v>124</v>
      </c>
      <c r="C108" s="98" t="s">
        <v>77</v>
      </c>
      <c r="D108" s="45">
        <v>4</v>
      </c>
      <c r="E108" s="10">
        <v>4</v>
      </c>
    </row>
    <row r="109" spans="1:5" x14ac:dyDescent="0.15">
      <c r="A109" s="60" t="s">
        <v>364</v>
      </c>
      <c r="B109" s="28" t="s">
        <v>363</v>
      </c>
      <c r="C109" s="55" t="s">
        <v>98</v>
      </c>
      <c r="D109" s="45">
        <v>2</v>
      </c>
      <c r="E109" s="10">
        <v>2</v>
      </c>
    </row>
    <row r="110" spans="1:5" x14ac:dyDescent="0.15">
      <c r="A110" s="60" t="s">
        <v>352</v>
      </c>
      <c r="B110" s="28" t="s">
        <v>251</v>
      </c>
      <c r="C110" s="55" t="s">
        <v>98</v>
      </c>
      <c r="D110" s="45">
        <v>1</v>
      </c>
      <c r="E110" s="10">
        <v>1</v>
      </c>
    </row>
    <row r="111" spans="1:5" x14ac:dyDescent="0.15">
      <c r="A111" s="60" t="s">
        <v>351</v>
      </c>
      <c r="B111" s="28" t="s">
        <v>252</v>
      </c>
      <c r="C111" s="55" t="s">
        <v>98</v>
      </c>
      <c r="D111" s="45">
        <v>1</v>
      </c>
      <c r="E111" s="10">
        <v>1</v>
      </c>
    </row>
    <row r="112" spans="1:5" x14ac:dyDescent="0.15">
      <c r="A112" s="60" t="s">
        <v>350</v>
      </c>
      <c r="B112" s="64" t="s">
        <v>255</v>
      </c>
      <c r="C112" s="98" t="s">
        <v>98</v>
      </c>
      <c r="D112" s="45">
        <v>7</v>
      </c>
      <c r="E112" s="10">
        <v>7</v>
      </c>
    </row>
    <row r="113" spans="1:5" x14ac:dyDescent="0.15">
      <c r="A113" s="60" t="s">
        <v>253</v>
      </c>
      <c r="B113" s="64" t="s">
        <v>254</v>
      </c>
      <c r="C113" s="98" t="s">
        <v>98</v>
      </c>
      <c r="D113" s="45">
        <v>3</v>
      </c>
      <c r="E113" s="10">
        <v>3</v>
      </c>
    </row>
    <row r="114" spans="1:5" x14ac:dyDescent="0.15">
      <c r="A114" s="60" t="s">
        <v>348</v>
      </c>
      <c r="B114" s="64" t="s">
        <v>257</v>
      </c>
      <c r="C114" s="98" t="s">
        <v>98</v>
      </c>
      <c r="D114" s="45">
        <v>5</v>
      </c>
      <c r="E114" s="10">
        <v>5</v>
      </c>
    </row>
    <row r="115" spans="1:5" x14ac:dyDescent="0.15">
      <c r="A115" s="60" t="s">
        <v>333</v>
      </c>
      <c r="B115" s="64" t="s">
        <v>332</v>
      </c>
      <c r="C115" s="98" t="s">
        <v>77</v>
      </c>
      <c r="D115" s="45">
        <v>3</v>
      </c>
      <c r="E115" s="10">
        <v>3</v>
      </c>
    </row>
    <row r="116" spans="1:5" x14ac:dyDescent="0.15">
      <c r="A116" s="60" t="s">
        <v>347</v>
      </c>
      <c r="B116" s="64" t="s">
        <v>258</v>
      </c>
      <c r="C116" s="98" t="s">
        <v>45</v>
      </c>
      <c r="D116" s="45">
        <v>4</v>
      </c>
      <c r="E116" s="10">
        <v>4</v>
      </c>
    </row>
    <row r="117" spans="1:5" x14ac:dyDescent="0.15">
      <c r="A117" s="60" t="s">
        <v>259</v>
      </c>
      <c r="B117" s="82" t="s">
        <v>260</v>
      </c>
      <c r="C117" s="55" t="s">
        <v>45</v>
      </c>
      <c r="D117" s="45">
        <v>16.2</v>
      </c>
      <c r="E117" s="10">
        <v>16.2</v>
      </c>
    </row>
    <row r="118" spans="1:5" x14ac:dyDescent="0.15">
      <c r="A118" s="60" t="s">
        <v>116</v>
      </c>
      <c r="B118" s="64" t="s">
        <v>330</v>
      </c>
      <c r="C118" s="55" t="s">
        <v>45</v>
      </c>
      <c r="D118" s="45" t="s">
        <v>331</v>
      </c>
      <c r="E118" s="10">
        <v>52.75</v>
      </c>
    </row>
    <row r="119" spans="1:5" x14ac:dyDescent="0.15">
      <c r="A119" s="60" t="s">
        <v>113</v>
      </c>
      <c r="B119" s="64" t="s">
        <v>117</v>
      </c>
      <c r="C119" s="98" t="s">
        <v>45</v>
      </c>
      <c r="D119" s="45">
        <v>5.5</v>
      </c>
      <c r="E119" s="10">
        <v>5.5</v>
      </c>
    </row>
    <row r="120" spans="1:5" x14ac:dyDescent="0.15">
      <c r="A120" s="60" t="s">
        <v>114</v>
      </c>
      <c r="B120" s="64" t="s">
        <v>118</v>
      </c>
      <c r="C120" s="55" t="s">
        <v>45</v>
      </c>
      <c r="D120" s="45" t="s">
        <v>115</v>
      </c>
      <c r="E120" s="10">
        <v>56.09</v>
      </c>
    </row>
    <row r="121" spans="1:5" x14ac:dyDescent="0.15">
      <c r="A121" s="60" t="s">
        <v>128</v>
      </c>
      <c r="B121" s="28" t="s">
        <v>123</v>
      </c>
      <c r="C121" s="98" t="s">
        <v>7</v>
      </c>
      <c r="D121" s="45">
        <v>4</v>
      </c>
      <c r="E121" s="10">
        <v>4</v>
      </c>
    </row>
    <row r="122" spans="1:5" x14ac:dyDescent="0.15">
      <c r="A122" s="60" t="s">
        <v>127</v>
      </c>
      <c r="B122" s="28" t="s">
        <v>122</v>
      </c>
      <c r="C122" s="98" t="s">
        <v>7</v>
      </c>
      <c r="D122" s="45">
        <v>6</v>
      </c>
      <c r="E122" s="10">
        <v>6</v>
      </c>
    </row>
    <row r="123" spans="1:5" ht="28" x14ac:dyDescent="0.15">
      <c r="A123" s="60" t="s">
        <v>126</v>
      </c>
      <c r="B123" s="82" t="s">
        <v>121</v>
      </c>
      <c r="C123" s="98" t="s">
        <v>7</v>
      </c>
      <c r="D123" s="5">
        <v>2</v>
      </c>
      <c r="E123" s="10">
        <v>2</v>
      </c>
    </row>
    <row r="124" spans="1:5" x14ac:dyDescent="0.15">
      <c r="A124" s="60" t="s">
        <v>120</v>
      </c>
      <c r="B124" s="66" t="s">
        <v>342</v>
      </c>
      <c r="C124" s="55" t="s">
        <v>45</v>
      </c>
      <c r="D124" s="45">
        <v>1</v>
      </c>
      <c r="E124" s="10">
        <v>1</v>
      </c>
    </row>
    <row r="125" spans="1:5" x14ac:dyDescent="0.15">
      <c r="A125" s="52"/>
      <c r="B125" s="68"/>
      <c r="C125" s="56"/>
      <c r="D125" s="48"/>
      <c r="E125" s="46"/>
    </row>
    <row r="126" spans="1:5" x14ac:dyDescent="0.15">
      <c r="A126" s="77" t="s">
        <v>279</v>
      </c>
      <c r="B126" s="78" t="s">
        <v>280</v>
      </c>
      <c r="C126" s="98"/>
      <c r="D126" s="47"/>
      <c r="E126" s="10"/>
    </row>
    <row r="127" spans="1:5" x14ac:dyDescent="0.15">
      <c r="A127" s="77" t="s">
        <v>281</v>
      </c>
      <c r="B127" s="78" t="s">
        <v>282</v>
      </c>
      <c r="C127" s="98"/>
      <c r="D127" s="47"/>
      <c r="E127" s="10"/>
    </row>
    <row r="128" spans="1:5" ht="56" x14ac:dyDescent="0.15">
      <c r="A128" s="14">
        <v>100202</v>
      </c>
      <c r="B128" s="66" t="s">
        <v>170</v>
      </c>
      <c r="C128" s="98" t="s">
        <v>6</v>
      </c>
      <c r="D128" s="47" t="s">
        <v>171</v>
      </c>
      <c r="E128" s="10">
        <v>76.44</v>
      </c>
    </row>
    <row r="129" spans="1:5" x14ac:dyDescent="0.15">
      <c r="A129" s="14">
        <v>100320</v>
      </c>
      <c r="B129" s="66" t="s">
        <v>334</v>
      </c>
      <c r="C129" s="98" t="s">
        <v>6</v>
      </c>
      <c r="D129" s="47" t="s">
        <v>335</v>
      </c>
      <c r="E129" s="10">
        <v>19.149999999999999</v>
      </c>
    </row>
    <row r="130" spans="1:5" x14ac:dyDescent="0.15">
      <c r="A130" s="52"/>
      <c r="B130" s="69"/>
      <c r="C130" s="56"/>
      <c r="D130" s="48"/>
      <c r="E130" s="46"/>
    </row>
    <row r="131" spans="1:5" x14ac:dyDescent="0.15">
      <c r="A131" s="77">
        <v>177</v>
      </c>
      <c r="B131" s="78" t="s">
        <v>313</v>
      </c>
      <c r="C131" s="98"/>
      <c r="D131" s="47"/>
      <c r="E131" s="10"/>
    </row>
    <row r="132" spans="1:5" x14ac:dyDescent="0.15">
      <c r="A132" s="77">
        <v>150000</v>
      </c>
      <c r="B132" s="78" t="s">
        <v>313</v>
      </c>
      <c r="C132" s="98"/>
      <c r="D132" s="47"/>
      <c r="E132" s="10"/>
    </row>
    <row r="133" spans="1:5" ht="28" x14ac:dyDescent="0.15">
      <c r="A133" s="14">
        <v>150204</v>
      </c>
      <c r="B133" s="28" t="s">
        <v>314</v>
      </c>
      <c r="C133" s="55" t="s">
        <v>315</v>
      </c>
      <c r="D133" s="45" t="s">
        <v>399</v>
      </c>
      <c r="E133" s="10">
        <f>5924+1476</f>
        <v>7400</v>
      </c>
    </row>
    <row r="134" spans="1:5" x14ac:dyDescent="0.15">
      <c r="A134" s="14"/>
      <c r="B134" s="65"/>
      <c r="C134" s="98"/>
      <c r="D134" s="47"/>
      <c r="E134" s="10"/>
    </row>
    <row r="135" spans="1:5" x14ac:dyDescent="0.15">
      <c r="A135" s="52"/>
      <c r="B135" s="68"/>
      <c r="C135" s="56"/>
      <c r="D135" s="48"/>
      <c r="E135" s="46"/>
    </row>
    <row r="136" spans="1:5" x14ac:dyDescent="0.15">
      <c r="A136" s="77" t="s">
        <v>283</v>
      </c>
      <c r="B136" s="78" t="s">
        <v>284</v>
      </c>
      <c r="C136" s="98"/>
      <c r="D136" s="47"/>
      <c r="E136" s="10"/>
    </row>
    <row r="137" spans="1:5" x14ac:dyDescent="0.15">
      <c r="A137" s="77" t="s">
        <v>285</v>
      </c>
      <c r="B137" s="78" t="s">
        <v>284</v>
      </c>
      <c r="C137" s="98"/>
      <c r="D137" s="47"/>
      <c r="E137" s="10"/>
    </row>
    <row r="138" spans="1:5" x14ac:dyDescent="0.15">
      <c r="A138" s="14" t="s">
        <v>21</v>
      </c>
      <c r="B138" s="64" t="s">
        <v>316</v>
      </c>
      <c r="C138" s="98" t="s">
        <v>6</v>
      </c>
      <c r="D138" s="45">
        <v>556.22</v>
      </c>
      <c r="E138" s="10">
        <v>552.22</v>
      </c>
    </row>
    <row r="139" spans="1:5" x14ac:dyDescent="0.15">
      <c r="A139" s="14">
        <v>160600</v>
      </c>
      <c r="B139" s="65" t="s">
        <v>317</v>
      </c>
      <c r="C139" s="98" t="s">
        <v>6</v>
      </c>
      <c r="D139" s="47" t="s">
        <v>318</v>
      </c>
      <c r="E139" s="10">
        <v>89.8</v>
      </c>
    </row>
    <row r="140" spans="1:5" ht="28" x14ac:dyDescent="0.15">
      <c r="A140" s="14">
        <v>160600</v>
      </c>
      <c r="B140" s="65" t="s">
        <v>129</v>
      </c>
      <c r="C140" s="98" t="s">
        <v>6</v>
      </c>
      <c r="D140" s="47" t="s">
        <v>130</v>
      </c>
      <c r="E140" s="10">
        <v>102.63</v>
      </c>
    </row>
    <row r="141" spans="1:5" x14ac:dyDescent="0.15">
      <c r="A141" s="14"/>
      <c r="B141" s="65"/>
      <c r="C141" s="98"/>
      <c r="D141" s="47"/>
      <c r="E141" s="10"/>
    </row>
    <row r="142" spans="1:5" x14ac:dyDescent="0.15">
      <c r="A142" s="52"/>
      <c r="B142" s="68"/>
      <c r="C142" s="56"/>
      <c r="D142" s="48"/>
      <c r="E142" s="46"/>
    </row>
    <row r="143" spans="1:5" x14ac:dyDescent="0.15">
      <c r="A143" s="77" t="s">
        <v>286</v>
      </c>
      <c r="B143" s="78" t="s">
        <v>287</v>
      </c>
      <c r="C143" s="98"/>
      <c r="D143" s="47"/>
      <c r="E143" s="10"/>
    </row>
    <row r="144" spans="1:5" x14ac:dyDescent="0.15">
      <c r="A144" s="77" t="s">
        <v>288</v>
      </c>
      <c r="B144" s="78" t="s">
        <v>289</v>
      </c>
      <c r="C144" s="98"/>
      <c r="D144" s="47"/>
      <c r="E144" s="10"/>
    </row>
    <row r="145" spans="1:5" x14ac:dyDescent="0.15">
      <c r="A145" s="14" t="s">
        <v>22</v>
      </c>
      <c r="B145" s="64" t="s">
        <v>23</v>
      </c>
      <c r="C145" s="98" t="s">
        <v>9</v>
      </c>
      <c r="D145" s="47" t="s">
        <v>268</v>
      </c>
      <c r="E145" s="10">
        <v>40.4</v>
      </c>
    </row>
    <row r="146" spans="1:5" x14ac:dyDescent="0.15">
      <c r="A146" s="14" t="s">
        <v>24</v>
      </c>
      <c r="B146" s="64" t="s">
        <v>222</v>
      </c>
      <c r="C146" s="98" t="s">
        <v>7</v>
      </c>
      <c r="D146" s="10" t="s">
        <v>223</v>
      </c>
      <c r="E146" s="10">
        <v>2</v>
      </c>
    </row>
    <row r="147" spans="1:5" x14ac:dyDescent="0.15">
      <c r="A147" s="14" t="s">
        <v>25</v>
      </c>
      <c r="B147" s="64" t="s">
        <v>26</v>
      </c>
      <c r="C147" s="98" t="s">
        <v>7</v>
      </c>
      <c r="D147" s="47" t="s">
        <v>224</v>
      </c>
      <c r="E147" s="10">
        <v>2</v>
      </c>
    </row>
    <row r="148" spans="1:5" x14ac:dyDescent="0.15">
      <c r="A148" s="52"/>
      <c r="B148" s="68"/>
      <c r="C148" s="56"/>
      <c r="D148" s="48"/>
      <c r="E148" s="46"/>
    </row>
    <row r="149" spans="1:5" x14ac:dyDescent="0.15">
      <c r="A149" s="77" t="s">
        <v>290</v>
      </c>
      <c r="B149" s="78" t="s">
        <v>291</v>
      </c>
      <c r="C149" s="98"/>
      <c r="D149" s="47"/>
      <c r="E149" s="10"/>
    </row>
    <row r="150" spans="1:5" x14ac:dyDescent="0.15">
      <c r="A150" s="77" t="s">
        <v>292</v>
      </c>
      <c r="B150" s="124" t="s">
        <v>293</v>
      </c>
      <c r="C150" s="98" t="s">
        <v>5</v>
      </c>
      <c r="D150" s="47"/>
      <c r="E150" s="10"/>
    </row>
    <row r="151" spans="1:5" x14ac:dyDescent="0.15">
      <c r="A151" s="14">
        <v>180104</v>
      </c>
      <c r="B151" s="64" t="s">
        <v>225</v>
      </c>
      <c r="C151" s="98" t="s">
        <v>6</v>
      </c>
      <c r="D151" s="47" t="s">
        <v>226</v>
      </c>
      <c r="E151" s="10">
        <v>8.64</v>
      </c>
    </row>
    <row r="152" spans="1:5" x14ac:dyDescent="0.15">
      <c r="A152" s="14" t="s">
        <v>27</v>
      </c>
      <c r="B152" s="64" t="s">
        <v>28</v>
      </c>
      <c r="C152" s="98" t="s">
        <v>6</v>
      </c>
      <c r="D152" s="47" t="s">
        <v>150</v>
      </c>
      <c r="E152" s="10">
        <v>1.47</v>
      </c>
    </row>
    <row r="153" spans="1:5" x14ac:dyDescent="0.15">
      <c r="A153" s="52"/>
      <c r="B153" s="68"/>
      <c r="C153" s="56"/>
      <c r="D153" s="48"/>
      <c r="E153" s="46"/>
    </row>
    <row r="154" spans="1:5" x14ac:dyDescent="0.15">
      <c r="A154" s="77" t="s">
        <v>294</v>
      </c>
      <c r="B154" s="78" t="s">
        <v>295</v>
      </c>
      <c r="C154" s="98"/>
      <c r="D154" s="47"/>
      <c r="E154" s="10"/>
    </row>
    <row r="155" spans="1:5" x14ac:dyDescent="0.15">
      <c r="A155" s="77" t="s">
        <v>296</v>
      </c>
      <c r="B155" s="78" t="s">
        <v>295</v>
      </c>
      <c r="C155" s="98"/>
      <c r="D155" s="47"/>
      <c r="E155" s="10"/>
    </row>
    <row r="156" spans="1:5" x14ac:dyDescent="0.15">
      <c r="A156" s="14">
        <v>190201</v>
      </c>
      <c r="B156" s="65" t="s">
        <v>221</v>
      </c>
      <c r="C156" s="98" t="s">
        <v>6</v>
      </c>
      <c r="D156" s="47" t="s">
        <v>339</v>
      </c>
      <c r="E156" s="10">
        <v>17.399999999999999</v>
      </c>
    </row>
    <row r="157" spans="1:5" x14ac:dyDescent="0.15">
      <c r="A157" s="52"/>
      <c r="B157" s="68"/>
      <c r="C157" s="56"/>
      <c r="D157" s="48"/>
      <c r="E157" s="46"/>
    </row>
    <row r="158" spans="1:5" x14ac:dyDescent="0.15">
      <c r="A158" s="77" t="s">
        <v>297</v>
      </c>
      <c r="B158" s="78" t="s">
        <v>298</v>
      </c>
      <c r="C158" s="98"/>
      <c r="D158" s="47"/>
      <c r="E158" s="10"/>
    </row>
    <row r="159" spans="1:5" x14ac:dyDescent="0.15">
      <c r="A159" s="77" t="s">
        <v>299</v>
      </c>
      <c r="B159" s="78" t="s">
        <v>298</v>
      </c>
      <c r="C159" s="98"/>
      <c r="D159" s="47"/>
      <c r="E159" s="10"/>
    </row>
    <row r="160" spans="1:5" x14ac:dyDescent="0.15">
      <c r="A160" s="14" t="s">
        <v>29</v>
      </c>
      <c r="B160" s="65" t="s">
        <v>145</v>
      </c>
      <c r="C160" s="98" t="s">
        <v>6</v>
      </c>
      <c r="D160" s="47" t="s">
        <v>147</v>
      </c>
      <c r="E160" s="10">
        <v>101.06</v>
      </c>
    </row>
    <row r="161" spans="1:6" x14ac:dyDescent="0.15">
      <c r="A161" s="14" t="s">
        <v>30</v>
      </c>
      <c r="B161" s="65" t="s">
        <v>146</v>
      </c>
      <c r="C161" s="98" t="s">
        <v>6</v>
      </c>
      <c r="D161" s="47" t="s">
        <v>147</v>
      </c>
      <c r="E161" s="10">
        <v>101.06</v>
      </c>
    </row>
    <row r="162" spans="1:6" x14ac:dyDescent="0.15">
      <c r="A162" s="14" t="s">
        <v>29</v>
      </c>
      <c r="B162" s="65" t="s">
        <v>209</v>
      </c>
      <c r="C162" s="98" t="s">
        <v>6</v>
      </c>
      <c r="D162" s="47" t="s">
        <v>213</v>
      </c>
      <c r="E162" s="10">
        <v>152.88</v>
      </c>
    </row>
    <row r="163" spans="1:6" ht="56" x14ac:dyDescent="0.15">
      <c r="A163" s="14" t="s">
        <v>30</v>
      </c>
      <c r="B163" s="65" t="s">
        <v>146</v>
      </c>
      <c r="C163" s="98" t="s">
        <v>6</v>
      </c>
      <c r="D163" s="47" t="s">
        <v>210</v>
      </c>
      <c r="E163" s="10">
        <v>94.94</v>
      </c>
    </row>
    <row r="164" spans="1:6" x14ac:dyDescent="0.15">
      <c r="A164" s="14">
        <v>200201</v>
      </c>
      <c r="B164" s="65" t="s">
        <v>211</v>
      </c>
      <c r="C164" s="98" t="s">
        <v>6</v>
      </c>
      <c r="D164" s="47" t="s">
        <v>212</v>
      </c>
      <c r="E164" s="10">
        <v>76.33</v>
      </c>
      <c r="F164" s="83"/>
    </row>
    <row r="165" spans="1:6" x14ac:dyDescent="0.15">
      <c r="A165" s="14">
        <v>201302</v>
      </c>
      <c r="B165" s="65" t="s">
        <v>214</v>
      </c>
      <c r="C165" s="98" t="s">
        <v>6</v>
      </c>
      <c r="D165" s="47" t="s">
        <v>212</v>
      </c>
      <c r="E165" s="10">
        <v>76.33</v>
      </c>
    </row>
    <row r="166" spans="1:6" x14ac:dyDescent="0.15">
      <c r="A166" s="14" t="s">
        <v>29</v>
      </c>
      <c r="B166" s="65" t="s">
        <v>145</v>
      </c>
      <c r="C166" s="98" t="s">
        <v>6</v>
      </c>
      <c r="D166" s="47" t="s">
        <v>147</v>
      </c>
      <c r="E166" s="10">
        <v>101.06</v>
      </c>
    </row>
    <row r="167" spans="1:6" x14ac:dyDescent="0.15">
      <c r="A167" s="14" t="s">
        <v>30</v>
      </c>
      <c r="B167" s="65" t="s">
        <v>146</v>
      </c>
      <c r="C167" s="98" t="s">
        <v>6</v>
      </c>
      <c r="D167" s="47" t="s">
        <v>147</v>
      </c>
      <c r="E167" s="10">
        <v>101.06</v>
      </c>
    </row>
    <row r="168" spans="1:6" x14ac:dyDescent="0.15">
      <c r="A168" s="52"/>
      <c r="B168" s="68"/>
      <c r="C168" s="56"/>
      <c r="D168" s="48"/>
      <c r="E168" s="46"/>
    </row>
    <row r="169" spans="1:6" x14ac:dyDescent="0.15">
      <c r="A169" s="77" t="s">
        <v>300</v>
      </c>
      <c r="B169" s="78" t="s">
        <v>301</v>
      </c>
      <c r="C169" s="98"/>
      <c r="D169" s="47"/>
      <c r="E169" s="10"/>
    </row>
    <row r="170" spans="1:6" x14ac:dyDescent="0.15">
      <c r="A170" s="77" t="s">
        <v>302</v>
      </c>
      <c r="B170" s="78" t="s">
        <v>301</v>
      </c>
      <c r="C170" s="98"/>
      <c r="D170" s="47"/>
      <c r="E170" s="10"/>
    </row>
    <row r="171" spans="1:6" x14ac:dyDescent="0.15">
      <c r="A171" s="14">
        <v>210501</v>
      </c>
      <c r="B171" s="64" t="s">
        <v>218</v>
      </c>
      <c r="C171" s="98" t="s">
        <v>6</v>
      </c>
      <c r="D171" s="47" t="s">
        <v>217</v>
      </c>
      <c r="E171" s="10">
        <v>67</v>
      </c>
    </row>
    <row r="172" spans="1:6" x14ac:dyDescent="0.15">
      <c r="A172" s="14">
        <v>210505</v>
      </c>
      <c r="B172" s="64" t="s">
        <v>219</v>
      </c>
      <c r="C172" s="55" t="s">
        <v>45</v>
      </c>
      <c r="D172" s="47" t="s">
        <v>220</v>
      </c>
      <c r="E172" s="10">
        <v>37.93</v>
      </c>
    </row>
    <row r="173" spans="1:6" x14ac:dyDescent="0.15">
      <c r="A173" s="14">
        <v>210460</v>
      </c>
      <c r="B173" s="64" t="s">
        <v>215</v>
      </c>
      <c r="C173" s="98" t="s">
        <v>6</v>
      </c>
      <c r="D173" s="47" t="s">
        <v>400</v>
      </c>
      <c r="E173" s="10">
        <v>160</v>
      </c>
    </row>
    <row r="174" spans="1:6" x14ac:dyDescent="0.15">
      <c r="A174" s="52"/>
      <c r="B174" s="68"/>
      <c r="C174" s="56"/>
      <c r="D174" s="48"/>
      <c r="E174" s="46"/>
    </row>
    <row r="175" spans="1:6" x14ac:dyDescent="0.15">
      <c r="A175" s="77" t="s">
        <v>303</v>
      </c>
      <c r="B175" s="78" t="s">
        <v>304</v>
      </c>
      <c r="C175" s="98"/>
      <c r="D175" s="47"/>
      <c r="E175" s="10"/>
    </row>
    <row r="176" spans="1:6" x14ac:dyDescent="0.15">
      <c r="A176" s="77" t="s">
        <v>305</v>
      </c>
      <c r="B176" s="78" t="s">
        <v>304</v>
      </c>
      <c r="C176" s="98"/>
      <c r="D176" s="47"/>
      <c r="E176" s="10"/>
    </row>
    <row r="177" spans="1:5" x14ac:dyDescent="0.15">
      <c r="A177" s="14" t="s">
        <v>31</v>
      </c>
      <c r="B177" s="64" t="s">
        <v>32</v>
      </c>
      <c r="C177" s="98" t="s">
        <v>6</v>
      </c>
      <c r="D177" s="47" t="s">
        <v>216</v>
      </c>
      <c r="E177" s="10">
        <v>37.85</v>
      </c>
    </row>
    <row r="178" spans="1:5" x14ac:dyDescent="0.15">
      <c r="A178" s="14" t="s">
        <v>33</v>
      </c>
      <c r="B178" s="64" t="s">
        <v>34</v>
      </c>
      <c r="C178" s="98" t="s">
        <v>9</v>
      </c>
      <c r="D178" s="47" t="s">
        <v>207</v>
      </c>
      <c r="E178" s="10">
        <v>33.1</v>
      </c>
    </row>
    <row r="179" spans="1:5" x14ac:dyDescent="0.15">
      <c r="A179" s="14" t="s">
        <v>35</v>
      </c>
      <c r="B179" s="28" t="s">
        <v>36</v>
      </c>
      <c r="C179" s="98" t="s">
        <v>6</v>
      </c>
      <c r="D179" s="98" t="s">
        <v>208</v>
      </c>
      <c r="E179" s="10">
        <v>7.56</v>
      </c>
    </row>
    <row r="180" spans="1:5" x14ac:dyDescent="0.15">
      <c r="A180" s="52"/>
      <c r="B180" s="68"/>
      <c r="C180" s="56"/>
      <c r="D180" s="48"/>
      <c r="E180" s="46"/>
    </row>
    <row r="181" spans="1:5" x14ac:dyDescent="0.15">
      <c r="A181" s="77" t="s">
        <v>306</v>
      </c>
      <c r="B181" s="78" t="s">
        <v>307</v>
      </c>
      <c r="C181" s="98"/>
      <c r="D181" s="47"/>
      <c r="E181" s="10"/>
    </row>
    <row r="182" spans="1:5" x14ac:dyDescent="0.15">
      <c r="A182" s="77" t="s">
        <v>308</v>
      </c>
      <c r="B182" s="78" t="s">
        <v>307</v>
      </c>
      <c r="C182" s="98"/>
      <c r="D182" s="47"/>
      <c r="E182" s="10"/>
    </row>
    <row r="183" spans="1:5" x14ac:dyDescent="0.15">
      <c r="A183" s="14" t="s">
        <v>37</v>
      </c>
      <c r="B183" s="65" t="s">
        <v>47</v>
      </c>
      <c r="C183" s="98" t="s">
        <v>7</v>
      </c>
      <c r="D183" s="47">
        <v>2</v>
      </c>
      <c r="E183" s="10">
        <v>2</v>
      </c>
    </row>
    <row r="184" spans="1:5" x14ac:dyDescent="0.15">
      <c r="A184" s="14">
        <v>230105</v>
      </c>
      <c r="B184" s="65" t="s">
        <v>269</v>
      </c>
      <c r="C184" s="98" t="s">
        <v>7</v>
      </c>
      <c r="D184" s="47">
        <v>2</v>
      </c>
      <c r="E184" s="10">
        <v>3</v>
      </c>
    </row>
    <row r="185" spans="1:5" x14ac:dyDescent="0.15">
      <c r="A185" s="14">
        <v>230202</v>
      </c>
      <c r="B185" s="65" t="s">
        <v>270</v>
      </c>
      <c r="C185" s="98" t="s">
        <v>7</v>
      </c>
      <c r="D185" s="47" t="s">
        <v>271</v>
      </c>
      <c r="E185" s="10">
        <v>12</v>
      </c>
    </row>
    <row r="186" spans="1:5" x14ac:dyDescent="0.15">
      <c r="A186" s="14">
        <v>230105</v>
      </c>
      <c r="B186" s="65" t="s">
        <v>269</v>
      </c>
      <c r="C186" s="98" t="s">
        <v>7</v>
      </c>
      <c r="D186" s="47">
        <v>2</v>
      </c>
      <c r="E186" s="10">
        <v>3</v>
      </c>
    </row>
    <row r="187" spans="1:5" x14ac:dyDescent="0.15">
      <c r="A187" s="52"/>
      <c r="B187" s="68"/>
      <c r="C187" s="56"/>
      <c r="D187" s="48"/>
      <c r="E187" s="46"/>
    </row>
    <row r="188" spans="1:5" x14ac:dyDescent="0.15">
      <c r="A188" s="77" t="s">
        <v>309</v>
      </c>
      <c r="B188" s="78" t="s">
        <v>310</v>
      </c>
      <c r="C188" s="98"/>
      <c r="D188" s="47"/>
      <c r="E188" s="10"/>
    </row>
    <row r="189" spans="1:5" x14ac:dyDescent="0.15">
      <c r="A189" s="77" t="s">
        <v>311</v>
      </c>
      <c r="B189" s="78" t="s">
        <v>310</v>
      </c>
      <c r="C189" s="98"/>
      <c r="D189" s="47"/>
      <c r="E189" s="10"/>
    </row>
    <row r="190" spans="1:5" x14ac:dyDescent="0.15">
      <c r="A190" s="14" t="s">
        <v>38</v>
      </c>
      <c r="B190" s="64" t="s">
        <v>39</v>
      </c>
      <c r="C190" s="98" t="s">
        <v>6</v>
      </c>
      <c r="D190" s="47" t="s">
        <v>147</v>
      </c>
      <c r="E190" s="10">
        <v>101.06</v>
      </c>
    </row>
    <row r="191" spans="1:5" x14ac:dyDescent="0.15">
      <c r="A191" s="14">
        <v>261602</v>
      </c>
      <c r="B191" s="29" t="s">
        <v>149</v>
      </c>
      <c r="C191" s="98" t="s">
        <v>6</v>
      </c>
      <c r="D191" s="47" t="s">
        <v>148</v>
      </c>
      <c r="E191" s="10">
        <v>2.94</v>
      </c>
    </row>
    <row r="192" spans="1:5" ht="28" x14ac:dyDescent="0.15">
      <c r="A192" s="14">
        <v>260909</v>
      </c>
      <c r="B192" s="64" t="s">
        <v>336</v>
      </c>
      <c r="C192" s="98" t="s">
        <v>6</v>
      </c>
      <c r="D192" s="47" t="s">
        <v>384</v>
      </c>
      <c r="E192" s="10">
        <v>480.83</v>
      </c>
    </row>
    <row r="193" spans="1:5" ht="28" x14ac:dyDescent="0.15">
      <c r="A193" s="14">
        <v>261550</v>
      </c>
      <c r="B193" s="65" t="s">
        <v>337</v>
      </c>
      <c r="C193" s="98" t="s">
        <v>6</v>
      </c>
      <c r="D193" s="47" t="s">
        <v>338</v>
      </c>
      <c r="E193" s="10">
        <v>170.66</v>
      </c>
    </row>
    <row r="194" spans="1:5" x14ac:dyDescent="0.15">
      <c r="A194" s="52"/>
      <c r="B194" s="68"/>
      <c r="C194" s="56"/>
      <c r="D194" s="48"/>
      <c r="E194" s="46"/>
    </row>
    <row r="195" spans="1:5" x14ac:dyDescent="0.15">
      <c r="A195" s="14" t="s">
        <v>40</v>
      </c>
      <c r="B195" s="53" t="s">
        <v>41</v>
      </c>
      <c r="C195" s="98"/>
      <c r="D195" s="47"/>
      <c r="E195" s="10"/>
    </row>
    <row r="196" spans="1:5" x14ac:dyDescent="0.15">
      <c r="A196" s="14">
        <v>270000</v>
      </c>
      <c r="B196" s="82" t="s">
        <v>312</v>
      </c>
      <c r="C196" s="98"/>
      <c r="D196" s="47"/>
      <c r="E196" s="10"/>
    </row>
    <row r="197" spans="1:5" ht="32.25" customHeight="1" x14ac:dyDescent="0.15">
      <c r="A197" s="86">
        <v>270312</v>
      </c>
      <c r="B197" s="87" t="s">
        <v>132</v>
      </c>
      <c r="C197" s="88" t="s">
        <v>78</v>
      </c>
      <c r="D197" s="88" t="s">
        <v>131</v>
      </c>
      <c r="E197" s="89">
        <v>50.53</v>
      </c>
    </row>
    <row r="198" spans="1:5" ht="42" x14ac:dyDescent="0.15">
      <c r="A198" s="14" t="s">
        <v>372</v>
      </c>
      <c r="B198" s="82" t="s">
        <v>341</v>
      </c>
      <c r="C198" s="98" t="s">
        <v>6</v>
      </c>
      <c r="D198" s="98" t="s">
        <v>324</v>
      </c>
      <c r="E198" s="10">
        <v>185.44</v>
      </c>
    </row>
    <row r="199" spans="1:5" x14ac:dyDescent="0.15">
      <c r="A199" s="14">
        <v>271850</v>
      </c>
      <c r="B199" s="82" t="s">
        <v>322</v>
      </c>
      <c r="C199" s="98" t="s">
        <v>45</v>
      </c>
      <c r="D199" s="47" t="s">
        <v>324</v>
      </c>
      <c r="E199" s="10">
        <v>63.8</v>
      </c>
    </row>
    <row r="200" spans="1:5" ht="15" thickBot="1" x14ac:dyDescent="0.2">
      <c r="A200" s="90" t="s">
        <v>42</v>
      </c>
      <c r="B200" s="91" t="s">
        <v>323</v>
      </c>
      <c r="C200" s="92" t="s">
        <v>6</v>
      </c>
      <c r="D200" s="93" t="s">
        <v>369</v>
      </c>
      <c r="E200" s="94">
        <v>741</v>
      </c>
    </row>
    <row r="201" spans="1:5" x14ac:dyDescent="0.15">
      <c r="A201" s="70"/>
      <c r="B201" s="71"/>
      <c r="C201" s="57"/>
      <c r="D201" s="49"/>
      <c r="E201" s="20"/>
    </row>
    <row r="202" spans="1:5" x14ac:dyDescent="0.15">
      <c r="A202" s="70"/>
      <c r="B202" s="30"/>
      <c r="C202" s="57"/>
      <c r="D202" s="49"/>
      <c r="E202" s="20"/>
    </row>
    <row r="203" spans="1:5" x14ac:dyDescent="0.15">
      <c r="A203" s="70"/>
      <c r="B203" s="71"/>
      <c r="C203" s="57"/>
      <c r="D203" s="49"/>
      <c r="E203" s="20"/>
    </row>
    <row r="204" spans="1:5" x14ac:dyDescent="0.15">
      <c r="A204" s="70"/>
      <c r="B204" s="71"/>
      <c r="C204" s="57"/>
      <c r="D204" s="49"/>
      <c r="E204" s="20"/>
    </row>
    <row r="205" spans="1:5" x14ac:dyDescent="0.15">
      <c r="A205" s="70"/>
      <c r="B205" s="71"/>
      <c r="C205" s="57"/>
      <c r="D205" s="49"/>
      <c r="E205" s="20"/>
    </row>
    <row r="206" spans="1:5" ht="15" thickBot="1" x14ac:dyDescent="0.2">
      <c r="A206" s="72"/>
      <c r="B206" s="73"/>
      <c r="C206" s="58"/>
      <c r="D206" s="50"/>
      <c r="E206" s="33"/>
    </row>
  </sheetData>
  <sortState ref="A73:F120">
    <sortCondition ref="A73"/>
  </sortState>
  <mergeCells count="8">
    <mergeCell ref="A9:E9"/>
    <mergeCell ref="A10:E10"/>
    <mergeCell ref="A11:E11"/>
    <mergeCell ref="A8:E8"/>
    <mergeCell ref="A1:E3"/>
    <mergeCell ref="A4:E4"/>
    <mergeCell ref="A5:E5"/>
    <mergeCell ref="A6:E7"/>
  </mergeCells>
  <pageMargins left="0.51181102362204722" right="0.51181102362204722" top="0.78740157480314965" bottom="0.78740157480314965" header="0.31496062992125984" footer="0.31496062992125984"/>
  <pageSetup paperSize="9" scale="80" orientation="landscape" horizontalDpi="4294967294" verticalDpi="4294967294" r:id="rId1"/>
  <headerFooter>
    <oddFooter>&amp;L&amp;P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5"/>
  <sheetViews>
    <sheetView tabSelected="1" workbookViewId="0">
      <selection activeCell="B14" sqref="B14"/>
    </sheetView>
  </sheetViews>
  <sheetFormatPr baseColWidth="10" defaultColWidth="8.83203125" defaultRowHeight="14" x14ac:dyDescent="0.15"/>
  <cols>
    <col min="1" max="1" width="10.83203125" style="96" customWidth="1"/>
    <col min="2" max="2" width="89.6640625" style="71" customWidth="1"/>
    <col min="3" max="3" width="8.6640625" style="57" bestFit="1" customWidth="1"/>
    <col min="4" max="4" width="11.6640625" style="19" bestFit="1" customWidth="1"/>
    <col min="5" max="5" width="8.5" style="95" bestFit="1" customWidth="1"/>
    <col min="6" max="6" width="9" style="95" bestFit="1" customWidth="1"/>
    <col min="7" max="7" width="9.5" style="95" bestFit="1" customWidth="1"/>
    <col min="8" max="8" width="13.5" style="95" bestFit="1" customWidth="1"/>
    <col min="9" max="9" width="12.6640625" style="95" bestFit="1" customWidth="1"/>
    <col min="10" max="16384" width="8.83203125" style="95"/>
  </cols>
  <sheetData>
    <row r="1" spans="1:10" s="3" customFormat="1" ht="18" customHeight="1" x14ac:dyDescent="0.15">
      <c r="A1" s="137"/>
      <c r="B1" s="138"/>
      <c r="C1" s="138"/>
      <c r="D1" s="138"/>
      <c r="E1" s="138"/>
      <c r="F1" s="138"/>
      <c r="G1" s="138"/>
      <c r="H1" s="138"/>
      <c r="I1" s="139"/>
      <c r="J1" s="95"/>
    </row>
    <row r="2" spans="1:10" s="3" customFormat="1" ht="18" customHeight="1" x14ac:dyDescent="0.15">
      <c r="A2" s="134"/>
      <c r="B2" s="135"/>
      <c r="C2" s="135"/>
      <c r="D2" s="135"/>
      <c r="E2" s="135"/>
      <c r="F2" s="135"/>
      <c r="G2" s="135"/>
      <c r="H2" s="135"/>
      <c r="I2" s="136"/>
      <c r="J2" s="95"/>
    </row>
    <row r="3" spans="1:10" s="3" customFormat="1" ht="18" customHeight="1" x14ac:dyDescent="0.15">
      <c r="A3" s="134"/>
      <c r="B3" s="135"/>
      <c r="C3" s="135"/>
      <c r="D3" s="135"/>
      <c r="E3" s="135"/>
      <c r="F3" s="135"/>
      <c r="G3" s="135"/>
      <c r="H3" s="135"/>
      <c r="I3" s="136"/>
      <c r="J3" s="95"/>
    </row>
    <row r="4" spans="1:10" s="3" customFormat="1" ht="18" customHeight="1" x14ac:dyDescent="0.2">
      <c r="A4" s="134"/>
      <c r="B4" s="135"/>
      <c r="C4" s="135"/>
      <c r="D4" s="135"/>
      <c r="E4" s="135"/>
      <c r="F4" s="135"/>
      <c r="G4" s="135"/>
      <c r="H4" s="135"/>
      <c r="I4" s="136"/>
      <c r="J4" s="95"/>
    </row>
    <row r="5" spans="1:10" s="3" customFormat="1" ht="18" customHeight="1" x14ac:dyDescent="0.2">
      <c r="A5" s="134"/>
      <c r="B5" s="135"/>
      <c r="C5" s="135"/>
      <c r="D5" s="135"/>
      <c r="E5" s="135"/>
      <c r="F5" s="135"/>
      <c r="G5" s="135"/>
      <c r="H5" s="135"/>
      <c r="I5" s="136"/>
      <c r="J5" s="95"/>
    </row>
    <row r="6" spans="1:10" s="3" customFormat="1" ht="18" customHeight="1" x14ac:dyDescent="0.15">
      <c r="A6" s="140" t="s">
        <v>378</v>
      </c>
      <c r="B6" s="141"/>
      <c r="C6" s="141"/>
      <c r="D6" s="141"/>
      <c r="E6" s="141"/>
      <c r="F6" s="141"/>
      <c r="G6" s="141"/>
      <c r="H6" s="141"/>
      <c r="I6" s="142"/>
      <c r="J6" s="95"/>
    </row>
    <row r="7" spans="1:10" s="3" customFormat="1" ht="18" customHeight="1" x14ac:dyDescent="0.15">
      <c r="A7" s="140"/>
      <c r="B7" s="141"/>
      <c r="C7" s="141"/>
      <c r="D7" s="141"/>
      <c r="E7" s="141"/>
      <c r="F7" s="141"/>
      <c r="G7" s="141"/>
      <c r="H7" s="141"/>
      <c r="I7" s="142"/>
      <c r="J7" s="95"/>
    </row>
    <row r="8" spans="1:10" s="3" customFormat="1" ht="18" x14ac:dyDescent="0.2">
      <c r="A8" s="134" t="s">
        <v>379</v>
      </c>
      <c r="B8" s="135"/>
      <c r="C8" s="135"/>
      <c r="D8" s="135"/>
      <c r="E8" s="135"/>
      <c r="F8" s="135"/>
      <c r="G8" s="135"/>
      <c r="H8" s="135"/>
      <c r="I8" s="136"/>
      <c r="J8" s="95"/>
    </row>
    <row r="9" spans="1:10" s="3" customFormat="1" ht="12.75" customHeight="1" x14ac:dyDescent="0.15">
      <c r="A9" s="128" t="s">
        <v>381</v>
      </c>
      <c r="B9" s="129"/>
      <c r="C9" s="129"/>
      <c r="D9" s="129"/>
      <c r="E9" s="129"/>
      <c r="F9" s="129"/>
      <c r="G9" s="129"/>
      <c r="H9" s="129"/>
      <c r="I9" s="130"/>
      <c r="J9" s="95"/>
    </row>
    <row r="10" spans="1:10" s="3" customFormat="1" ht="12.75" customHeight="1" x14ac:dyDescent="0.15">
      <c r="A10" s="128" t="s">
        <v>401</v>
      </c>
      <c r="B10" s="129"/>
      <c r="C10" s="129"/>
      <c r="D10" s="129"/>
      <c r="E10" s="129"/>
      <c r="F10" s="129"/>
      <c r="G10" s="129"/>
      <c r="H10" s="129"/>
      <c r="I10" s="130"/>
      <c r="J10" s="95"/>
    </row>
    <row r="11" spans="1:10" s="3" customFormat="1" ht="12.75" customHeight="1" x14ac:dyDescent="0.15">
      <c r="A11" s="131" t="s">
        <v>402</v>
      </c>
      <c r="B11" s="132"/>
      <c r="C11" s="132"/>
      <c r="D11" s="132"/>
      <c r="E11" s="132"/>
      <c r="F11" s="132"/>
      <c r="G11" s="132"/>
      <c r="H11" s="132"/>
      <c r="I11" s="133"/>
      <c r="J11" s="95"/>
    </row>
    <row r="12" spans="1:10" ht="28" x14ac:dyDescent="0.15">
      <c r="A12" s="63" t="s">
        <v>0</v>
      </c>
      <c r="B12" s="67" t="s">
        <v>1</v>
      </c>
      <c r="C12" s="8" t="s">
        <v>2</v>
      </c>
      <c r="D12" s="121" t="s">
        <v>50</v>
      </c>
      <c r="E12" s="121" t="s">
        <v>3</v>
      </c>
      <c r="F12" s="122" t="s">
        <v>4</v>
      </c>
      <c r="G12" s="122" t="s">
        <v>48</v>
      </c>
      <c r="H12" s="122" t="s">
        <v>49</v>
      </c>
      <c r="I12" s="12" t="s">
        <v>52</v>
      </c>
    </row>
    <row r="13" spans="1:10" x14ac:dyDescent="0.15">
      <c r="A13" s="77">
        <v>164</v>
      </c>
      <c r="B13" s="84" t="s">
        <v>62</v>
      </c>
      <c r="C13" s="119"/>
      <c r="D13" s="32"/>
      <c r="E13" s="7"/>
      <c r="F13" s="7"/>
      <c r="G13" s="7"/>
      <c r="H13" s="7"/>
      <c r="I13" s="108"/>
    </row>
    <row r="14" spans="1:10" ht="15" customHeight="1" x14ac:dyDescent="0.15">
      <c r="A14" s="85" t="s">
        <v>63</v>
      </c>
      <c r="B14" s="84" t="s">
        <v>62</v>
      </c>
      <c r="C14" s="119"/>
      <c r="D14" s="5"/>
      <c r="E14" s="5"/>
      <c r="F14" s="5"/>
      <c r="G14" s="5"/>
      <c r="H14" s="5"/>
      <c r="I14" s="15"/>
    </row>
    <row r="15" spans="1:10" x14ac:dyDescent="0.15">
      <c r="A15" s="60" t="s">
        <v>152</v>
      </c>
      <c r="B15" s="53" t="s">
        <v>151</v>
      </c>
      <c r="C15" s="120" t="s">
        <v>78</v>
      </c>
      <c r="D15" s="5">
        <f>'Memorial de Calculo'!E15</f>
        <v>22.58</v>
      </c>
      <c r="E15" s="127"/>
      <c r="F15" s="127"/>
      <c r="G15" s="127"/>
      <c r="H15" s="127"/>
      <c r="I15" s="15">
        <f>H15+G15</f>
        <v>0</v>
      </c>
    </row>
    <row r="16" spans="1:10" x14ac:dyDescent="0.15">
      <c r="A16" s="60" t="s">
        <v>154</v>
      </c>
      <c r="B16" s="54" t="s">
        <v>153</v>
      </c>
      <c r="C16" s="120" t="s">
        <v>66</v>
      </c>
      <c r="D16" s="5">
        <f>'Memorial de Calculo'!E16</f>
        <v>23.28</v>
      </c>
      <c r="E16" s="127"/>
      <c r="F16" s="127"/>
      <c r="G16" s="127"/>
      <c r="H16" s="127"/>
      <c r="I16" s="15">
        <f t="shared" ref="I16:I23" si="0">H16+G16</f>
        <v>0</v>
      </c>
    </row>
    <row r="17" spans="1:9" x14ac:dyDescent="0.15">
      <c r="A17" s="60" t="s">
        <v>156</v>
      </c>
      <c r="B17" s="53" t="s">
        <v>155</v>
      </c>
      <c r="C17" s="120" t="s">
        <v>66</v>
      </c>
      <c r="D17" s="5">
        <f>'Memorial de Calculo'!E17</f>
        <v>26.35</v>
      </c>
      <c r="E17" s="127"/>
      <c r="F17" s="127"/>
      <c r="G17" s="127"/>
      <c r="H17" s="127"/>
      <c r="I17" s="15">
        <f t="shared" si="0"/>
        <v>0</v>
      </c>
    </row>
    <row r="18" spans="1:9" x14ac:dyDescent="0.15">
      <c r="A18" s="60" t="s">
        <v>158</v>
      </c>
      <c r="B18" s="53" t="s">
        <v>157</v>
      </c>
      <c r="C18" s="120" t="s">
        <v>78</v>
      </c>
      <c r="D18" s="5">
        <f>'Memorial de Calculo'!E18</f>
        <v>54.88</v>
      </c>
      <c r="E18" s="127"/>
      <c r="F18" s="127"/>
      <c r="G18" s="127"/>
      <c r="H18" s="127"/>
      <c r="I18" s="15">
        <f t="shared" si="0"/>
        <v>0</v>
      </c>
    </row>
    <row r="19" spans="1:9" x14ac:dyDescent="0.15">
      <c r="A19" s="60" t="s">
        <v>161</v>
      </c>
      <c r="B19" s="54" t="s">
        <v>160</v>
      </c>
      <c r="C19" s="120" t="s">
        <v>78</v>
      </c>
      <c r="D19" s="5">
        <f>'Memorial de Calculo'!E19</f>
        <v>3</v>
      </c>
      <c r="E19" s="127"/>
      <c r="F19" s="127"/>
      <c r="G19" s="127"/>
      <c r="H19" s="127"/>
      <c r="I19" s="15">
        <f t="shared" si="0"/>
        <v>0</v>
      </c>
    </row>
    <row r="20" spans="1:9" ht="28" x14ac:dyDescent="0.15">
      <c r="A20" s="60" t="s">
        <v>325</v>
      </c>
      <c r="B20" s="62" t="s">
        <v>163</v>
      </c>
      <c r="C20" s="120" t="s">
        <v>78</v>
      </c>
      <c r="D20" s="5">
        <f>'Memorial de Calculo'!E20</f>
        <v>2</v>
      </c>
      <c r="E20" s="127"/>
      <c r="F20" s="127"/>
      <c r="G20" s="127"/>
      <c r="H20" s="127"/>
      <c r="I20" s="15">
        <f t="shared" si="0"/>
        <v>0</v>
      </c>
    </row>
    <row r="21" spans="1:9" x14ac:dyDescent="0.15">
      <c r="A21" s="60" t="s">
        <v>166</v>
      </c>
      <c r="B21" s="54" t="s">
        <v>165</v>
      </c>
      <c r="C21" s="120" t="s">
        <v>78</v>
      </c>
      <c r="D21" s="5">
        <f>'Memorial de Calculo'!E21</f>
        <v>153.75</v>
      </c>
      <c r="E21" s="127"/>
      <c r="F21" s="127"/>
      <c r="G21" s="127"/>
      <c r="H21" s="127"/>
      <c r="I21" s="15">
        <f t="shared" si="0"/>
        <v>0</v>
      </c>
    </row>
    <row r="22" spans="1:9" x14ac:dyDescent="0.15">
      <c r="A22" s="60" t="s">
        <v>169</v>
      </c>
      <c r="B22" s="54" t="s">
        <v>168</v>
      </c>
      <c r="C22" s="120" t="s">
        <v>78</v>
      </c>
      <c r="D22" s="5">
        <f>'Memorial de Calculo'!E22</f>
        <v>15.34</v>
      </c>
      <c r="E22" s="127"/>
      <c r="F22" s="127"/>
      <c r="G22" s="127"/>
      <c r="H22" s="127"/>
      <c r="I22" s="15">
        <f t="shared" si="0"/>
        <v>0</v>
      </c>
    </row>
    <row r="23" spans="1:9" ht="28" x14ac:dyDescent="0.15">
      <c r="A23" s="60" t="s">
        <v>65</v>
      </c>
      <c r="B23" s="54" t="s">
        <v>64</v>
      </c>
      <c r="C23" s="120" t="s">
        <v>78</v>
      </c>
      <c r="D23" s="5">
        <f>'Memorial de Calculo'!E23</f>
        <v>2.7</v>
      </c>
      <c r="E23" s="127"/>
      <c r="F23" s="127"/>
      <c r="G23" s="127"/>
      <c r="H23" s="127"/>
      <c r="I23" s="15">
        <f t="shared" si="0"/>
        <v>0</v>
      </c>
    </row>
    <row r="24" spans="1:9" x14ac:dyDescent="0.15">
      <c r="A24" s="52"/>
      <c r="B24" s="68"/>
      <c r="C24" s="56"/>
      <c r="D24" s="99"/>
      <c r="E24" s="100"/>
      <c r="F24" s="100"/>
      <c r="G24" s="100"/>
      <c r="H24" s="101" t="s">
        <v>326</v>
      </c>
      <c r="I24" s="109">
        <f>SUM(I15:I23)</f>
        <v>0</v>
      </c>
    </row>
    <row r="25" spans="1:9" x14ac:dyDescent="0.15">
      <c r="A25" s="77" t="s">
        <v>272</v>
      </c>
      <c r="B25" s="78" t="s">
        <v>273</v>
      </c>
      <c r="C25" s="119"/>
      <c r="D25" s="32"/>
      <c r="E25" s="102"/>
      <c r="F25" s="102"/>
      <c r="G25" s="102"/>
      <c r="H25" s="102"/>
      <c r="I25" s="110"/>
    </row>
    <row r="26" spans="1:9" ht="15" customHeight="1" x14ac:dyDescent="0.15">
      <c r="A26" s="85" t="s">
        <v>274</v>
      </c>
      <c r="B26" s="78" t="s">
        <v>275</v>
      </c>
      <c r="C26" s="119"/>
      <c r="D26" s="5"/>
      <c r="E26" s="102"/>
      <c r="F26" s="102"/>
      <c r="G26" s="102"/>
      <c r="H26" s="102"/>
      <c r="I26" s="110"/>
    </row>
    <row r="27" spans="1:9" x14ac:dyDescent="0.15">
      <c r="A27" s="60" t="s">
        <v>319</v>
      </c>
      <c r="B27" s="64" t="s">
        <v>321</v>
      </c>
      <c r="C27" s="120" t="s">
        <v>45</v>
      </c>
      <c r="D27" s="5">
        <f>'Memorial de Calculo'!E27</f>
        <v>26.4</v>
      </c>
      <c r="E27" s="127"/>
      <c r="F27" s="127"/>
      <c r="G27" s="127"/>
      <c r="H27" s="127"/>
      <c r="I27" s="15">
        <f>H27+G27</f>
        <v>0</v>
      </c>
    </row>
    <row r="28" spans="1:9" x14ac:dyDescent="0.15">
      <c r="A28" s="60" t="s">
        <v>133</v>
      </c>
      <c r="B28" s="64" t="s">
        <v>134</v>
      </c>
      <c r="C28" s="120" t="s">
        <v>45</v>
      </c>
      <c r="D28" s="5">
        <f>'Memorial de Calculo'!E28</f>
        <v>16.5</v>
      </c>
      <c r="E28" s="127"/>
      <c r="F28" s="127"/>
      <c r="G28" s="127"/>
      <c r="H28" s="127"/>
      <c r="I28" s="15">
        <f t="shared" ref="I28:I33" si="1">H28+G28</f>
        <v>0</v>
      </c>
    </row>
    <row r="29" spans="1:9" x14ac:dyDescent="0.15">
      <c r="A29" s="60" t="s">
        <v>142</v>
      </c>
      <c r="B29" s="64" t="s">
        <v>139</v>
      </c>
      <c r="C29" s="119" t="s">
        <v>6</v>
      </c>
      <c r="D29" s="5">
        <f>'Memorial de Calculo'!E29</f>
        <v>27.08</v>
      </c>
      <c r="E29" s="127"/>
      <c r="F29" s="127"/>
      <c r="G29" s="127"/>
      <c r="H29" s="127"/>
      <c r="I29" s="15">
        <f t="shared" si="1"/>
        <v>0</v>
      </c>
    </row>
    <row r="30" spans="1:9" x14ac:dyDescent="0.15">
      <c r="A30" s="60" t="s">
        <v>144</v>
      </c>
      <c r="B30" s="64" t="s">
        <v>141</v>
      </c>
      <c r="C30" s="120" t="s">
        <v>79</v>
      </c>
      <c r="D30" s="5">
        <f>'Memorial de Calculo'!E30</f>
        <v>7.22</v>
      </c>
      <c r="E30" s="127"/>
      <c r="F30" s="127"/>
      <c r="G30" s="127"/>
      <c r="H30" s="127"/>
      <c r="I30" s="15">
        <f t="shared" si="1"/>
        <v>0</v>
      </c>
    </row>
    <row r="31" spans="1:9" x14ac:dyDescent="0.15">
      <c r="A31" s="60" t="s">
        <v>143</v>
      </c>
      <c r="B31" s="64" t="s">
        <v>140</v>
      </c>
      <c r="C31" s="120" t="s">
        <v>79</v>
      </c>
      <c r="D31" s="5">
        <f>'Memorial de Calculo'!E31</f>
        <v>7.22</v>
      </c>
      <c r="E31" s="127"/>
      <c r="F31" s="127"/>
      <c r="G31" s="127"/>
      <c r="H31" s="127"/>
      <c r="I31" s="15">
        <f t="shared" si="1"/>
        <v>0</v>
      </c>
    </row>
    <row r="32" spans="1:9" x14ac:dyDescent="0.15">
      <c r="A32" s="60" t="s">
        <v>137</v>
      </c>
      <c r="B32" s="64" t="s">
        <v>135</v>
      </c>
      <c r="C32" s="119" t="s">
        <v>11</v>
      </c>
      <c r="D32" s="5">
        <f>'Memorial de Calculo'!E32</f>
        <v>863.8</v>
      </c>
      <c r="E32" s="127"/>
      <c r="F32" s="127"/>
      <c r="G32" s="127"/>
      <c r="H32" s="127"/>
      <c r="I32" s="15">
        <f t="shared" si="1"/>
        <v>0</v>
      </c>
    </row>
    <row r="33" spans="1:9" x14ac:dyDescent="0.15">
      <c r="A33" s="60" t="s">
        <v>138</v>
      </c>
      <c r="B33" s="64" t="s">
        <v>136</v>
      </c>
      <c r="C33" s="119" t="s">
        <v>11</v>
      </c>
      <c r="D33" s="5">
        <f>'Memorial de Calculo'!E33</f>
        <v>14.7</v>
      </c>
      <c r="E33" s="127"/>
      <c r="F33" s="127"/>
      <c r="G33" s="127"/>
      <c r="H33" s="127"/>
      <c r="I33" s="15">
        <f t="shared" si="1"/>
        <v>0</v>
      </c>
    </row>
    <row r="34" spans="1:9" x14ac:dyDescent="0.15">
      <c r="A34" s="52"/>
      <c r="B34" s="69"/>
      <c r="C34" s="56"/>
      <c r="D34" s="99"/>
      <c r="E34" s="100"/>
      <c r="F34" s="100"/>
      <c r="G34" s="100"/>
      <c r="H34" s="101" t="s">
        <v>326</v>
      </c>
      <c r="I34" s="109">
        <f>SUM(I27:I33)</f>
        <v>0</v>
      </c>
    </row>
    <row r="35" spans="1:9" x14ac:dyDescent="0.15">
      <c r="A35" s="77" t="s">
        <v>276</v>
      </c>
      <c r="B35" s="78" t="s">
        <v>277</v>
      </c>
      <c r="C35" s="119"/>
      <c r="D35" s="5"/>
      <c r="E35" s="102"/>
      <c r="F35" s="102"/>
      <c r="G35" s="102"/>
      <c r="H35" s="102"/>
      <c r="I35" s="110"/>
    </row>
    <row r="36" spans="1:9" x14ac:dyDescent="0.15">
      <c r="A36" s="77" t="s">
        <v>278</v>
      </c>
      <c r="B36" s="78" t="s">
        <v>277</v>
      </c>
      <c r="C36" s="119"/>
      <c r="D36" s="5"/>
      <c r="E36" s="102"/>
      <c r="F36" s="102"/>
      <c r="G36" s="102"/>
      <c r="H36" s="102"/>
      <c r="I36" s="110"/>
    </row>
    <row r="37" spans="1:9" x14ac:dyDescent="0.15">
      <c r="A37" s="14" t="s">
        <v>12</v>
      </c>
      <c r="B37" s="64" t="s">
        <v>13</v>
      </c>
      <c r="C37" s="119" t="s">
        <v>6</v>
      </c>
      <c r="D37" s="5">
        <f>'Memorial de Calculo'!E37</f>
        <v>4.5</v>
      </c>
      <c r="E37" s="127"/>
      <c r="F37" s="127"/>
      <c r="G37" s="127"/>
      <c r="H37" s="127"/>
      <c r="I37" s="15">
        <f t="shared" ref="I37" si="2">H37+G37</f>
        <v>0</v>
      </c>
    </row>
    <row r="38" spans="1:9" x14ac:dyDescent="0.15">
      <c r="A38" s="14" t="s">
        <v>14</v>
      </c>
      <c r="B38" s="64" t="s">
        <v>15</v>
      </c>
      <c r="C38" s="119" t="s">
        <v>11</v>
      </c>
      <c r="D38" s="5">
        <f>'Memorial de Calculo'!E38</f>
        <v>15.84</v>
      </c>
      <c r="E38" s="127"/>
      <c r="F38" s="127"/>
      <c r="G38" s="127"/>
      <c r="H38" s="127"/>
      <c r="I38" s="15">
        <f t="shared" ref="I38:I41" si="3">H38+G38</f>
        <v>0</v>
      </c>
    </row>
    <row r="39" spans="1:9" x14ac:dyDescent="0.15">
      <c r="A39" s="60" t="s">
        <v>173</v>
      </c>
      <c r="B39" s="64" t="s">
        <v>172</v>
      </c>
      <c r="C39" s="119" t="s">
        <v>11</v>
      </c>
      <c r="D39" s="5">
        <f>'Memorial de Calculo'!E39</f>
        <v>3.59</v>
      </c>
      <c r="E39" s="127"/>
      <c r="F39" s="127"/>
      <c r="G39" s="127"/>
      <c r="H39" s="127"/>
      <c r="I39" s="15">
        <f t="shared" si="3"/>
        <v>0</v>
      </c>
    </row>
    <row r="40" spans="1:9" x14ac:dyDescent="0.15">
      <c r="A40" s="14" t="s">
        <v>16</v>
      </c>
      <c r="B40" s="64" t="s">
        <v>10</v>
      </c>
      <c r="C40" s="119" t="s">
        <v>8</v>
      </c>
      <c r="D40" s="5">
        <f>'Memorial de Calculo'!E40</f>
        <v>0.45</v>
      </c>
      <c r="E40" s="127"/>
      <c r="F40" s="127"/>
      <c r="G40" s="127"/>
      <c r="H40" s="127"/>
      <c r="I40" s="15">
        <f t="shared" si="3"/>
        <v>0</v>
      </c>
    </row>
    <row r="41" spans="1:9" x14ac:dyDescent="0.15">
      <c r="A41" s="60" t="s">
        <v>175</v>
      </c>
      <c r="B41" s="64" t="s">
        <v>174</v>
      </c>
      <c r="C41" s="119" t="s">
        <v>8</v>
      </c>
      <c r="D41" s="5">
        <f>'Memorial de Calculo'!E41</f>
        <v>0.45</v>
      </c>
      <c r="E41" s="127"/>
      <c r="F41" s="127"/>
      <c r="G41" s="127"/>
      <c r="H41" s="127"/>
      <c r="I41" s="15">
        <f t="shared" si="3"/>
        <v>0</v>
      </c>
    </row>
    <row r="42" spans="1:9" x14ac:dyDescent="0.15">
      <c r="A42" s="52"/>
      <c r="B42" s="69"/>
      <c r="C42" s="56"/>
      <c r="D42" s="99"/>
      <c r="E42" s="100"/>
      <c r="F42" s="100"/>
      <c r="G42" s="100"/>
      <c r="H42" s="101" t="s">
        <v>326</v>
      </c>
      <c r="I42" s="109">
        <f>SUM(I37:I41)</f>
        <v>0</v>
      </c>
    </row>
    <row r="43" spans="1:9" x14ac:dyDescent="0.15">
      <c r="A43" s="77" t="s">
        <v>82</v>
      </c>
      <c r="B43" s="78" t="s">
        <v>83</v>
      </c>
      <c r="C43" s="119"/>
      <c r="D43" s="5"/>
      <c r="E43" s="102"/>
      <c r="F43" s="102"/>
      <c r="G43" s="102"/>
      <c r="H43" s="102"/>
      <c r="I43" s="110"/>
    </row>
    <row r="44" spans="1:9" x14ac:dyDescent="0.15">
      <c r="A44" s="77" t="s">
        <v>84</v>
      </c>
      <c r="B44" s="78" t="s">
        <v>85</v>
      </c>
      <c r="C44" s="119"/>
      <c r="D44" s="5"/>
      <c r="E44" s="102"/>
      <c r="F44" s="102"/>
      <c r="G44" s="102"/>
      <c r="H44" s="102"/>
      <c r="I44" s="110"/>
    </row>
    <row r="45" spans="1:9" x14ac:dyDescent="0.15">
      <c r="A45" s="61" t="s">
        <v>190</v>
      </c>
      <c r="B45" s="64" t="s">
        <v>390</v>
      </c>
      <c r="C45" s="119" t="s">
        <v>45</v>
      </c>
      <c r="D45" s="5">
        <f>'Memorial de Calculo'!E45</f>
        <v>126.14</v>
      </c>
      <c r="E45" s="127"/>
      <c r="F45" s="127"/>
      <c r="G45" s="127"/>
      <c r="H45" s="127"/>
      <c r="I45" s="15">
        <f t="shared" ref="I45" si="4">H45+G45</f>
        <v>0</v>
      </c>
    </row>
    <row r="46" spans="1:9" x14ac:dyDescent="0.15">
      <c r="A46" s="61" t="s">
        <v>190</v>
      </c>
      <c r="B46" s="64" t="s">
        <v>191</v>
      </c>
      <c r="C46" s="120" t="s">
        <v>45</v>
      </c>
      <c r="D46" s="5">
        <f>'Memorial de Calculo'!E46</f>
        <v>42.22</v>
      </c>
      <c r="E46" s="127"/>
      <c r="F46" s="127"/>
      <c r="G46" s="127"/>
      <c r="H46" s="127"/>
      <c r="I46" s="15">
        <f t="shared" ref="I46:I74" si="5">H46+G46</f>
        <v>0</v>
      </c>
    </row>
    <row r="47" spans="1:9" x14ac:dyDescent="0.15">
      <c r="A47" s="61" t="s">
        <v>190</v>
      </c>
      <c r="B47" s="64" t="s">
        <v>192</v>
      </c>
      <c r="C47" s="120" t="s">
        <v>45</v>
      </c>
      <c r="D47" s="5">
        <f>'Memorial de Calculo'!E47</f>
        <v>29.6</v>
      </c>
      <c r="E47" s="127"/>
      <c r="F47" s="127"/>
      <c r="G47" s="127"/>
      <c r="H47" s="127"/>
      <c r="I47" s="15">
        <f t="shared" si="5"/>
        <v>0</v>
      </c>
    </row>
    <row r="48" spans="1:9" x14ac:dyDescent="0.15">
      <c r="A48" s="61" t="s">
        <v>190</v>
      </c>
      <c r="B48" s="64" t="s">
        <v>194</v>
      </c>
      <c r="C48" s="120" t="s">
        <v>45</v>
      </c>
      <c r="D48" s="5">
        <f>'Memorial de Calculo'!E48</f>
        <v>29.6</v>
      </c>
      <c r="E48" s="127"/>
      <c r="F48" s="127"/>
      <c r="G48" s="127"/>
      <c r="H48" s="127"/>
      <c r="I48" s="15">
        <f t="shared" si="5"/>
        <v>0</v>
      </c>
    </row>
    <row r="49" spans="1:9" x14ac:dyDescent="0.15">
      <c r="A49" s="61" t="s">
        <v>190</v>
      </c>
      <c r="B49" s="64" t="s">
        <v>193</v>
      </c>
      <c r="C49" s="120" t="s">
        <v>45</v>
      </c>
      <c r="D49" s="5">
        <f>'Memorial de Calculo'!E49</f>
        <v>6.36</v>
      </c>
      <c r="E49" s="127"/>
      <c r="F49" s="127"/>
      <c r="G49" s="127"/>
      <c r="H49" s="127"/>
      <c r="I49" s="15">
        <f t="shared" si="5"/>
        <v>0</v>
      </c>
    </row>
    <row r="50" spans="1:9" x14ac:dyDescent="0.15">
      <c r="A50" s="61" t="s">
        <v>190</v>
      </c>
      <c r="B50" s="64" t="s">
        <v>193</v>
      </c>
      <c r="C50" s="120" t="s">
        <v>45</v>
      </c>
      <c r="D50" s="5">
        <f>'Memorial de Calculo'!E50</f>
        <v>14.1</v>
      </c>
      <c r="E50" s="127"/>
      <c r="F50" s="127"/>
      <c r="G50" s="127"/>
      <c r="H50" s="127"/>
      <c r="I50" s="15">
        <f t="shared" si="5"/>
        <v>0</v>
      </c>
    </row>
    <row r="51" spans="1:9" x14ac:dyDescent="0.15">
      <c r="A51" s="61" t="s">
        <v>190</v>
      </c>
      <c r="B51" s="64" t="s">
        <v>193</v>
      </c>
      <c r="C51" s="120" t="s">
        <v>45</v>
      </c>
      <c r="D51" s="5">
        <f>'Memorial de Calculo'!E51</f>
        <v>14.8</v>
      </c>
      <c r="E51" s="127"/>
      <c r="F51" s="127"/>
      <c r="G51" s="127"/>
      <c r="H51" s="127"/>
      <c r="I51" s="15">
        <f t="shared" si="5"/>
        <v>0</v>
      </c>
    </row>
    <row r="52" spans="1:9" x14ac:dyDescent="0.15">
      <c r="A52" s="61" t="s">
        <v>190</v>
      </c>
      <c r="B52" s="64" t="s">
        <v>193</v>
      </c>
      <c r="C52" s="120" t="s">
        <v>45</v>
      </c>
      <c r="D52" s="5">
        <f>'Memorial de Calculo'!E52</f>
        <v>13.76</v>
      </c>
      <c r="E52" s="127"/>
      <c r="F52" s="127"/>
      <c r="G52" s="127"/>
      <c r="H52" s="127"/>
      <c r="I52" s="15">
        <f t="shared" si="5"/>
        <v>0</v>
      </c>
    </row>
    <row r="53" spans="1:9" x14ac:dyDescent="0.15">
      <c r="A53" s="61" t="s">
        <v>190</v>
      </c>
      <c r="B53" s="64" t="s">
        <v>195</v>
      </c>
      <c r="C53" s="120" t="s">
        <v>45</v>
      </c>
      <c r="D53" s="5">
        <f>'Memorial de Calculo'!E53</f>
        <v>30</v>
      </c>
      <c r="E53" s="127"/>
      <c r="F53" s="127"/>
      <c r="G53" s="127"/>
      <c r="H53" s="127"/>
      <c r="I53" s="15">
        <f t="shared" si="5"/>
        <v>0</v>
      </c>
    </row>
    <row r="54" spans="1:9" x14ac:dyDescent="0.15">
      <c r="A54" s="60" t="s">
        <v>96</v>
      </c>
      <c r="B54" s="64" t="s">
        <v>393</v>
      </c>
      <c r="C54" s="120" t="s">
        <v>45</v>
      </c>
      <c r="D54" s="5">
        <f>'Memorial de Calculo'!E54</f>
        <v>40</v>
      </c>
      <c r="E54" s="127"/>
      <c r="F54" s="127"/>
      <c r="G54" s="127"/>
      <c r="H54" s="127"/>
      <c r="I54" s="15">
        <f t="shared" si="5"/>
        <v>0</v>
      </c>
    </row>
    <row r="55" spans="1:9" x14ac:dyDescent="0.15">
      <c r="A55" s="60" t="s">
        <v>96</v>
      </c>
      <c r="B55" s="64" t="s">
        <v>95</v>
      </c>
      <c r="C55" s="120" t="s">
        <v>45</v>
      </c>
      <c r="D55" s="5">
        <f>'Memorial de Calculo'!E55</f>
        <v>20</v>
      </c>
      <c r="E55" s="127"/>
      <c r="F55" s="127"/>
      <c r="G55" s="127"/>
      <c r="H55" s="127"/>
      <c r="I55" s="15">
        <f t="shared" si="5"/>
        <v>0</v>
      </c>
    </row>
    <row r="56" spans="1:9" x14ac:dyDescent="0.15">
      <c r="A56" s="60" t="s">
        <v>96</v>
      </c>
      <c r="B56" s="64" t="s">
        <v>95</v>
      </c>
      <c r="C56" s="119" t="s">
        <v>45</v>
      </c>
      <c r="D56" s="5">
        <f>'Memorial de Calculo'!E56</f>
        <v>120</v>
      </c>
      <c r="E56" s="127"/>
      <c r="F56" s="127"/>
      <c r="G56" s="127"/>
      <c r="H56" s="127"/>
      <c r="I56" s="15">
        <f t="shared" si="5"/>
        <v>0</v>
      </c>
    </row>
    <row r="57" spans="1:9" x14ac:dyDescent="0.15">
      <c r="A57" s="60" t="s">
        <v>203</v>
      </c>
      <c r="B57" s="64" t="s">
        <v>202</v>
      </c>
      <c r="C57" s="119" t="s">
        <v>98</v>
      </c>
      <c r="D57" s="5">
        <f>'Memorial de Calculo'!E57</f>
        <v>10</v>
      </c>
      <c r="E57" s="127"/>
      <c r="F57" s="127"/>
      <c r="G57" s="127"/>
      <c r="H57" s="127"/>
      <c r="I57" s="15">
        <f t="shared" si="5"/>
        <v>0</v>
      </c>
    </row>
    <row r="58" spans="1:9" x14ac:dyDescent="0.15">
      <c r="A58" s="60" t="s">
        <v>92</v>
      </c>
      <c r="B58" s="64" t="s">
        <v>86</v>
      </c>
      <c r="C58" s="119" t="s">
        <v>7</v>
      </c>
      <c r="D58" s="5">
        <f>'Memorial de Calculo'!E58</f>
        <v>1</v>
      </c>
      <c r="E58" s="127"/>
      <c r="F58" s="127"/>
      <c r="G58" s="127"/>
      <c r="H58" s="127"/>
      <c r="I58" s="15">
        <f t="shared" si="5"/>
        <v>0</v>
      </c>
    </row>
    <row r="59" spans="1:9" x14ac:dyDescent="0.15">
      <c r="A59" s="60" t="s">
        <v>104</v>
      </c>
      <c r="B59" s="64" t="s">
        <v>103</v>
      </c>
      <c r="C59" s="119" t="s">
        <v>98</v>
      </c>
      <c r="D59" s="5">
        <f>'Memorial de Calculo'!E59</f>
        <v>3</v>
      </c>
      <c r="E59" s="127"/>
      <c r="F59" s="127"/>
      <c r="G59" s="127"/>
      <c r="H59" s="127"/>
      <c r="I59" s="15">
        <f t="shared" si="5"/>
        <v>0</v>
      </c>
    </row>
    <row r="60" spans="1:9" x14ac:dyDescent="0.15">
      <c r="A60" s="60" t="s">
        <v>101</v>
      </c>
      <c r="B60" s="64" t="s">
        <v>100</v>
      </c>
      <c r="C60" s="119" t="s">
        <v>98</v>
      </c>
      <c r="D60" s="5">
        <f>'Memorial de Calculo'!E60</f>
        <v>9</v>
      </c>
      <c r="E60" s="127"/>
      <c r="F60" s="127"/>
      <c r="G60" s="127"/>
      <c r="H60" s="127"/>
      <c r="I60" s="15">
        <f t="shared" si="5"/>
        <v>0</v>
      </c>
    </row>
    <row r="61" spans="1:9" x14ac:dyDescent="0.15">
      <c r="A61" s="60" t="s">
        <v>17</v>
      </c>
      <c r="B61" s="64" t="s">
        <v>18</v>
      </c>
      <c r="C61" s="119" t="s">
        <v>7</v>
      </c>
      <c r="D61" s="5">
        <f>'Memorial de Calculo'!E61</f>
        <v>2</v>
      </c>
      <c r="E61" s="127"/>
      <c r="F61" s="127"/>
      <c r="G61" s="127"/>
      <c r="H61" s="127"/>
      <c r="I61" s="15">
        <f t="shared" si="5"/>
        <v>0</v>
      </c>
    </row>
    <row r="62" spans="1:9" x14ac:dyDescent="0.15">
      <c r="A62" s="60" t="s">
        <v>189</v>
      </c>
      <c r="B62" s="64" t="s">
        <v>188</v>
      </c>
      <c r="C62" s="119" t="s">
        <v>45</v>
      </c>
      <c r="D62" s="5">
        <f>'Memorial de Calculo'!E62</f>
        <v>116.39</v>
      </c>
      <c r="E62" s="127"/>
      <c r="F62" s="127"/>
      <c r="G62" s="127"/>
      <c r="H62" s="127"/>
      <c r="I62" s="15">
        <f t="shared" si="5"/>
        <v>0</v>
      </c>
    </row>
    <row r="63" spans="1:9" x14ac:dyDescent="0.15">
      <c r="A63" s="60" t="s">
        <v>93</v>
      </c>
      <c r="B63" s="64" t="s">
        <v>89</v>
      </c>
      <c r="C63" s="119" t="s">
        <v>45</v>
      </c>
      <c r="D63" s="5">
        <f>'Memorial de Calculo'!E63</f>
        <v>31.58</v>
      </c>
      <c r="E63" s="127"/>
      <c r="F63" s="127"/>
      <c r="G63" s="127"/>
      <c r="H63" s="127"/>
      <c r="I63" s="15">
        <f t="shared" si="5"/>
        <v>0</v>
      </c>
    </row>
    <row r="64" spans="1:9" x14ac:dyDescent="0.15">
      <c r="A64" s="60" t="s">
        <v>94</v>
      </c>
      <c r="B64" s="64" t="s">
        <v>90</v>
      </c>
      <c r="C64" s="119" t="s">
        <v>45</v>
      </c>
      <c r="D64" s="5">
        <f>'Memorial de Calculo'!E64</f>
        <v>4.05</v>
      </c>
      <c r="E64" s="127"/>
      <c r="F64" s="127"/>
      <c r="G64" s="127"/>
      <c r="H64" s="127"/>
      <c r="I64" s="15">
        <f t="shared" si="5"/>
        <v>0</v>
      </c>
    </row>
    <row r="65" spans="1:9" x14ac:dyDescent="0.15">
      <c r="A65" s="60" t="s">
        <v>19</v>
      </c>
      <c r="B65" s="64" t="s">
        <v>20</v>
      </c>
      <c r="C65" s="119" t="s">
        <v>7</v>
      </c>
      <c r="D65" s="5">
        <f>'Memorial de Calculo'!E65</f>
        <v>2</v>
      </c>
      <c r="E65" s="127"/>
      <c r="F65" s="127"/>
      <c r="G65" s="127"/>
      <c r="H65" s="127"/>
      <c r="I65" s="15">
        <f t="shared" si="5"/>
        <v>0</v>
      </c>
    </row>
    <row r="66" spans="1:9" x14ac:dyDescent="0.15">
      <c r="A66" s="60" t="s">
        <v>182</v>
      </c>
      <c r="B66" s="64" t="s">
        <v>181</v>
      </c>
      <c r="C66" s="119" t="s">
        <v>98</v>
      </c>
      <c r="D66" s="5">
        <f>'Memorial de Calculo'!E66</f>
        <v>2</v>
      </c>
      <c r="E66" s="127"/>
      <c r="F66" s="127"/>
      <c r="G66" s="127"/>
      <c r="H66" s="127"/>
      <c r="I66" s="15">
        <f t="shared" si="5"/>
        <v>0</v>
      </c>
    </row>
    <row r="67" spans="1:9" x14ac:dyDescent="0.15">
      <c r="A67" s="60" t="s">
        <v>187</v>
      </c>
      <c r="B67" s="64" t="s">
        <v>186</v>
      </c>
      <c r="C67" s="119" t="s">
        <v>98</v>
      </c>
      <c r="D67" s="5">
        <f>'Memorial de Calculo'!E67</f>
        <v>4</v>
      </c>
      <c r="E67" s="127"/>
      <c r="F67" s="127"/>
      <c r="G67" s="127"/>
      <c r="H67" s="127"/>
      <c r="I67" s="15">
        <f t="shared" si="5"/>
        <v>0</v>
      </c>
    </row>
    <row r="68" spans="1:9" x14ac:dyDescent="0.15">
      <c r="A68" s="14" t="s">
        <v>385</v>
      </c>
      <c r="B68" s="28" t="s">
        <v>386</v>
      </c>
      <c r="C68" s="120" t="s">
        <v>98</v>
      </c>
      <c r="D68" s="5">
        <f>'Memorial de Calculo'!E68</f>
        <v>28</v>
      </c>
      <c r="E68" s="127"/>
      <c r="F68" s="127"/>
      <c r="G68" s="127"/>
      <c r="H68" s="127"/>
      <c r="I68" s="15">
        <f t="shared" si="5"/>
        <v>0</v>
      </c>
    </row>
    <row r="69" spans="1:9" x14ac:dyDescent="0.15">
      <c r="A69" s="60" t="s">
        <v>388</v>
      </c>
      <c r="B69" s="64" t="s">
        <v>387</v>
      </c>
      <c r="C69" s="120" t="s">
        <v>98</v>
      </c>
      <c r="D69" s="5">
        <f>'Memorial de Calculo'!E69</f>
        <v>5</v>
      </c>
      <c r="E69" s="127"/>
      <c r="F69" s="127"/>
      <c r="G69" s="127"/>
      <c r="H69" s="127"/>
      <c r="I69" s="15">
        <f t="shared" si="5"/>
        <v>0</v>
      </c>
    </row>
    <row r="70" spans="1:9" x14ac:dyDescent="0.15">
      <c r="A70" s="60" t="s">
        <v>177</v>
      </c>
      <c r="B70" s="64" t="s">
        <v>176</v>
      </c>
      <c r="C70" s="119" t="s">
        <v>7</v>
      </c>
      <c r="D70" s="5">
        <f>'Memorial de Calculo'!E70</f>
        <v>14</v>
      </c>
      <c r="E70" s="127"/>
      <c r="F70" s="127"/>
      <c r="G70" s="127"/>
      <c r="H70" s="127"/>
      <c r="I70" s="15">
        <f t="shared" si="5"/>
        <v>0</v>
      </c>
    </row>
    <row r="71" spans="1:9" x14ac:dyDescent="0.15">
      <c r="A71" s="60" t="s">
        <v>107</v>
      </c>
      <c r="B71" s="64" t="s">
        <v>106</v>
      </c>
      <c r="C71" s="119" t="s">
        <v>98</v>
      </c>
      <c r="D71" s="5">
        <f>'Memorial de Calculo'!E71</f>
        <v>12</v>
      </c>
      <c r="E71" s="127"/>
      <c r="F71" s="127"/>
      <c r="G71" s="127"/>
      <c r="H71" s="127"/>
      <c r="I71" s="15">
        <f t="shared" si="5"/>
        <v>0</v>
      </c>
    </row>
    <row r="72" spans="1:9" x14ac:dyDescent="0.15">
      <c r="A72" s="60" t="s">
        <v>185</v>
      </c>
      <c r="B72" s="64" t="s">
        <v>184</v>
      </c>
      <c r="C72" s="119" t="s">
        <v>98</v>
      </c>
      <c r="D72" s="5">
        <f>'Memorial de Calculo'!E72</f>
        <v>10</v>
      </c>
      <c r="E72" s="127"/>
      <c r="F72" s="127"/>
      <c r="G72" s="127"/>
      <c r="H72" s="127"/>
      <c r="I72" s="15">
        <f t="shared" si="5"/>
        <v>0</v>
      </c>
    </row>
    <row r="73" spans="1:9" x14ac:dyDescent="0.15">
      <c r="A73" s="60" t="s">
        <v>120</v>
      </c>
      <c r="B73" s="64" t="s">
        <v>376</v>
      </c>
      <c r="C73" s="119" t="s">
        <v>98</v>
      </c>
      <c r="D73" s="5">
        <f>'Memorial de Calculo'!E73</f>
        <v>766</v>
      </c>
      <c r="E73" s="127"/>
      <c r="F73" s="127"/>
      <c r="G73" s="127"/>
      <c r="H73" s="127"/>
      <c r="I73" s="15">
        <f t="shared" si="5"/>
        <v>0</v>
      </c>
    </row>
    <row r="74" spans="1:9" x14ac:dyDescent="0.15">
      <c r="A74" s="60" t="s">
        <v>120</v>
      </c>
      <c r="B74" s="64" t="s">
        <v>397</v>
      </c>
      <c r="C74" s="119" t="s">
        <v>98</v>
      </c>
      <c r="D74" s="5">
        <f>'Memorial de Calculo'!E74</f>
        <v>4</v>
      </c>
      <c r="E74" s="127"/>
      <c r="F74" s="127"/>
      <c r="G74" s="127"/>
      <c r="H74" s="127"/>
      <c r="I74" s="15">
        <f t="shared" si="5"/>
        <v>0</v>
      </c>
    </row>
    <row r="75" spans="1:9" x14ac:dyDescent="0.15">
      <c r="A75" s="52"/>
      <c r="B75" s="68"/>
      <c r="C75" s="56"/>
      <c r="D75" s="99"/>
      <c r="E75" s="100"/>
      <c r="F75" s="100"/>
      <c r="G75" s="100"/>
      <c r="H75" s="101" t="s">
        <v>326</v>
      </c>
      <c r="I75" s="109">
        <f>SUM(I45:I74)</f>
        <v>0</v>
      </c>
    </row>
    <row r="76" spans="1:9" x14ac:dyDescent="0.15">
      <c r="A76" s="77" t="s">
        <v>108</v>
      </c>
      <c r="B76" s="78" t="s">
        <v>109</v>
      </c>
      <c r="C76" s="79"/>
      <c r="D76" s="5"/>
      <c r="E76" s="102"/>
      <c r="F76" s="102"/>
      <c r="G76" s="102"/>
      <c r="H76" s="102"/>
      <c r="I76" s="110"/>
    </row>
    <row r="77" spans="1:9" x14ac:dyDescent="0.15">
      <c r="A77" s="77" t="s">
        <v>110</v>
      </c>
      <c r="B77" s="78" t="s">
        <v>111</v>
      </c>
      <c r="C77" s="79" t="s">
        <v>112</v>
      </c>
      <c r="D77" s="5"/>
      <c r="E77" s="102"/>
      <c r="F77" s="102"/>
      <c r="G77" s="102"/>
      <c r="H77" s="102"/>
      <c r="I77" s="110"/>
    </row>
    <row r="78" spans="1:9" x14ac:dyDescent="0.15">
      <c r="A78" s="60" t="s">
        <v>228</v>
      </c>
      <c r="B78" s="64" t="s">
        <v>395</v>
      </c>
      <c r="C78" s="119" t="s">
        <v>98</v>
      </c>
      <c r="D78" s="5">
        <f>'Memorial de Calculo'!E78</f>
        <v>4</v>
      </c>
      <c r="E78" s="127"/>
      <c r="F78" s="127"/>
      <c r="G78" s="127"/>
      <c r="H78" s="127"/>
      <c r="I78" s="15">
        <f t="shared" ref="I78" si="6">H78+G78</f>
        <v>0</v>
      </c>
    </row>
    <row r="79" spans="1:9" x14ac:dyDescent="0.15">
      <c r="A79" s="60" t="s">
        <v>67</v>
      </c>
      <c r="B79" s="64" t="s">
        <v>229</v>
      </c>
      <c r="C79" s="120" t="s">
        <v>98</v>
      </c>
      <c r="D79" s="5">
        <f>'Memorial de Calculo'!E79</f>
        <v>4</v>
      </c>
      <c r="E79" s="127"/>
      <c r="F79" s="127"/>
      <c r="G79" s="127"/>
      <c r="H79" s="127"/>
      <c r="I79" s="15">
        <f t="shared" ref="I79:I124" si="7">H79+G79</f>
        <v>0</v>
      </c>
    </row>
    <row r="80" spans="1:9" x14ac:dyDescent="0.15">
      <c r="A80" s="60" t="s">
        <v>69</v>
      </c>
      <c r="B80" s="64" t="s">
        <v>68</v>
      </c>
      <c r="C80" s="120" t="s">
        <v>98</v>
      </c>
      <c r="D80" s="5">
        <f>'Memorial de Calculo'!E80</f>
        <v>4</v>
      </c>
      <c r="E80" s="127"/>
      <c r="F80" s="127"/>
      <c r="G80" s="127"/>
      <c r="H80" s="127"/>
      <c r="I80" s="15">
        <f t="shared" si="7"/>
        <v>0</v>
      </c>
    </row>
    <row r="81" spans="1:9" x14ac:dyDescent="0.15">
      <c r="A81" s="60" t="s">
        <v>230</v>
      </c>
      <c r="B81" s="66" t="s">
        <v>231</v>
      </c>
      <c r="C81" s="120" t="s">
        <v>98</v>
      </c>
      <c r="D81" s="5">
        <f>'Memorial de Calculo'!E81</f>
        <v>4</v>
      </c>
      <c r="E81" s="127"/>
      <c r="F81" s="127"/>
      <c r="G81" s="127"/>
      <c r="H81" s="127"/>
      <c r="I81" s="15">
        <f t="shared" si="7"/>
        <v>0</v>
      </c>
    </row>
    <row r="82" spans="1:9" x14ac:dyDescent="0.15">
      <c r="A82" s="60" t="s">
        <v>232</v>
      </c>
      <c r="B82" s="82" t="s">
        <v>233</v>
      </c>
      <c r="C82" s="120" t="s">
        <v>98</v>
      </c>
      <c r="D82" s="5">
        <f>'Memorial de Calculo'!E82</f>
        <v>4</v>
      </c>
      <c r="E82" s="127"/>
      <c r="F82" s="127"/>
      <c r="G82" s="127"/>
      <c r="H82" s="127"/>
      <c r="I82" s="15">
        <f t="shared" si="7"/>
        <v>0</v>
      </c>
    </row>
    <row r="83" spans="1:9" x14ac:dyDescent="0.15">
      <c r="A83" s="60" t="s">
        <v>343</v>
      </c>
      <c r="B83" s="28" t="s">
        <v>234</v>
      </c>
      <c r="C83" s="120" t="s">
        <v>98</v>
      </c>
      <c r="D83" s="5">
        <f>'Memorial de Calculo'!E83</f>
        <v>4</v>
      </c>
      <c r="E83" s="127"/>
      <c r="F83" s="127"/>
      <c r="G83" s="127"/>
      <c r="H83" s="127"/>
      <c r="I83" s="15">
        <f t="shared" si="7"/>
        <v>0</v>
      </c>
    </row>
    <row r="84" spans="1:9" x14ac:dyDescent="0.15">
      <c r="A84" s="60" t="s">
        <v>362</v>
      </c>
      <c r="B84" s="28" t="s">
        <v>235</v>
      </c>
      <c r="C84" s="120" t="s">
        <v>98</v>
      </c>
      <c r="D84" s="5">
        <f>'Memorial de Calculo'!E84</f>
        <v>4</v>
      </c>
      <c r="E84" s="127"/>
      <c r="F84" s="127"/>
      <c r="G84" s="127"/>
      <c r="H84" s="127"/>
      <c r="I84" s="15">
        <f t="shared" si="7"/>
        <v>0</v>
      </c>
    </row>
    <row r="85" spans="1:9" x14ac:dyDescent="0.15">
      <c r="A85" s="60" t="s">
        <v>70</v>
      </c>
      <c r="B85" s="64" t="s">
        <v>71</v>
      </c>
      <c r="C85" s="119" t="s">
        <v>98</v>
      </c>
      <c r="D85" s="5">
        <f>'Memorial de Calculo'!E85</f>
        <v>4</v>
      </c>
      <c r="E85" s="127"/>
      <c r="F85" s="127"/>
      <c r="G85" s="127"/>
      <c r="H85" s="127"/>
      <c r="I85" s="15">
        <f t="shared" si="7"/>
        <v>0</v>
      </c>
    </row>
    <row r="86" spans="1:9" x14ac:dyDescent="0.15">
      <c r="A86" s="60" t="s">
        <v>73</v>
      </c>
      <c r="B86" s="64" t="s">
        <v>72</v>
      </c>
      <c r="C86" s="119" t="s">
        <v>98</v>
      </c>
      <c r="D86" s="5">
        <f>'Memorial de Calculo'!E86</f>
        <v>4</v>
      </c>
      <c r="E86" s="127"/>
      <c r="F86" s="127"/>
      <c r="G86" s="127"/>
      <c r="H86" s="127"/>
      <c r="I86" s="15">
        <f t="shared" si="7"/>
        <v>0</v>
      </c>
    </row>
    <row r="87" spans="1:9" x14ac:dyDescent="0.15">
      <c r="A87" s="60" t="s">
        <v>74</v>
      </c>
      <c r="B87" s="64" t="s">
        <v>44</v>
      </c>
      <c r="C87" s="120" t="s">
        <v>98</v>
      </c>
      <c r="D87" s="5">
        <f>'Memorial de Calculo'!E87</f>
        <v>4</v>
      </c>
      <c r="E87" s="127"/>
      <c r="F87" s="127"/>
      <c r="G87" s="127"/>
      <c r="H87" s="127"/>
      <c r="I87" s="15">
        <f t="shared" si="7"/>
        <v>0</v>
      </c>
    </row>
    <row r="88" spans="1:9" x14ac:dyDescent="0.15">
      <c r="A88" s="60" t="s">
        <v>361</v>
      </c>
      <c r="B88" s="66" t="s">
        <v>236</v>
      </c>
      <c r="C88" s="120" t="s">
        <v>98</v>
      </c>
      <c r="D88" s="5">
        <f>'Memorial de Calculo'!E88</f>
        <v>4</v>
      </c>
      <c r="E88" s="127"/>
      <c r="F88" s="127"/>
      <c r="G88" s="127"/>
      <c r="H88" s="127"/>
      <c r="I88" s="15">
        <f t="shared" si="7"/>
        <v>0</v>
      </c>
    </row>
    <row r="89" spans="1:9" x14ac:dyDescent="0.15">
      <c r="A89" s="60" t="s">
        <v>76</v>
      </c>
      <c r="B89" s="66" t="s">
        <v>75</v>
      </c>
      <c r="C89" s="120" t="s">
        <v>98</v>
      </c>
      <c r="D89" s="5">
        <f>'Memorial de Calculo'!E89</f>
        <v>4</v>
      </c>
      <c r="E89" s="127"/>
      <c r="F89" s="127"/>
      <c r="G89" s="127"/>
      <c r="H89" s="127"/>
      <c r="I89" s="15">
        <f t="shared" si="7"/>
        <v>0</v>
      </c>
    </row>
    <row r="90" spans="1:9" x14ac:dyDescent="0.15">
      <c r="A90" s="60" t="s">
        <v>237</v>
      </c>
      <c r="B90" s="82" t="s">
        <v>238</v>
      </c>
      <c r="C90" s="120" t="s">
        <v>98</v>
      </c>
      <c r="D90" s="5">
        <f>'Memorial de Calculo'!E90</f>
        <v>2</v>
      </c>
      <c r="E90" s="127"/>
      <c r="F90" s="127"/>
      <c r="G90" s="127"/>
      <c r="H90" s="127"/>
      <c r="I90" s="15">
        <f t="shared" si="7"/>
        <v>0</v>
      </c>
    </row>
    <row r="91" spans="1:9" x14ac:dyDescent="0.15">
      <c r="A91" s="60" t="s">
        <v>368</v>
      </c>
      <c r="B91" s="82" t="s">
        <v>367</v>
      </c>
      <c r="C91" s="120" t="s">
        <v>98</v>
      </c>
      <c r="D91" s="5">
        <f>'Memorial de Calculo'!E91</f>
        <v>1</v>
      </c>
      <c r="E91" s="127"/>
      <c r="F91" s="127"/>
      <c r="G91" s="127"/>
      <c r="H91" s="127"/>
      <c r="I91" s="15">
        <f t="shared" si="7"/>
        <v>0</v>
      </c>
    </row>
    <row r="92" spans="1:9" x14ac:dyDescent="0.15">
      <c r="A92" s="60" t="s">
        <v>360</v>
      </c>
      <c r="B92" s="28" t="s">
        <v>239</v>
      </c>
      <c r="C92" s="120" t="s">
        <v>45</v>
      </c>
      <c r="D92" s="5">
        <f>'Memorial de Calculo'!E92</f>
        <v>20</v>
      </c>
      <c r="E92" s="127"/>
      <c r="F92" s="127"/>
      <c r="G92" s="127"/>
      <c r="H92" s="127"/>
      <c r="I92" s="15">
        <f t="shared" si="7"/>
        <v>0</v>
      </c>
    </row>
    <row r="93" spans="1:9" x14ac:dyDescent="0.15">
      <c r="A93" s="60" t="s">
        <v>359</v>
      </c>
      <c r="B93" s="28" t="s">
        <v>240</v>
      </c>
      <c r="C93" s="120" t="s">
        <v>45</v>
      </c>
      <c r="D93" s="5">
        <f>'Memorial de Calculo'!E93</f>
        <v>4</v>
      </c>
      <c r="E93" s="127"/>
      <c r="F93" s="127"/>
      <c r="G93" s="127"/>
      <c r="H93" s="127"/>
      <c r="I93" s="15">
        <f t="shared" si="7"/>
        <v>0</v>
      </c>
    </row>
    <row r="94" spans="1:9" x14ac:dyDescent="0.15">
      <c r="A94" s="60" t="s">
        <v>358</v>
      </c>
      <c r="B94" s="28" t="s">
        <v>241</v>
      </c>
      <c r="C94" s="120" t="s">
        <v>98</v>
      </c>
      <c r="D94" s="5">
        <f>'Memorial de Calculo'!E94</f>
        <v>8</v>
      </c>
      <c r="E94" s="127"/>
      <c r="F94" s="127"/>
      <c r="G94" s="127"/>
      <c r="H94" s="127"/>
      <c r="I94" s="15">
        <f t="shared" si="7"/>
        <v>0</v>
      </c>
    </row>
    <row r="95" spans="1:9" x14ac:dyDescent="0.15">
      <c r="A95" s="60" t="s">
        <v>242</v>
      </c>
      <c r="B95" s="64" t="s">
        <v>243</v>
      </c>
      <c r="C95" s="119" t="s">
        <v>98</v>
      </c>
      <c r="D95" s="5">
        <f>'Memorial de Calculo'!E95</f>
        <v>16</v>
      </c>
      <c r="E95" s="127"/>
      <c r="F95" s="127"/>
      <c r="G95" s="127"/>
      <c r="H95" s="127"/>
      <c r="I95" s="15">
        <f t="shared" si="7"/>
        <v>0</v>
      </c>
    </row>
    <row r="96" spans="1:9" x14ac:dyDescent="0.15">
      <c r="A96" s="60" t="s">
        <v>357</v>
      </c>
      <c r="B96" s="64" t="s">
        <v>244</v>
      </c>
      <c r="C96" s="119" t="s">
        <v>98</v>
      </c>
      <c r="D96" s="5">
        <f>'Memorial de Calculo'!E96</f>
        <v>16</v>
      </c>
      <c r="E96" s="127"/>
      <c r="F96" s="127"/>
      <c r="G96" s="127"/>
      <c r="H96" s="127"/>
      <c r="I96" s="15">
        <f t="shared" si="7"/>
        <v>0</v>
      </c>
    </row>
    <row r="97" spans="1:9" x14ac:dyDescent="0.15">
      <c r="A97" s="60" t="s">
        <v>356</v>
      </c>
      <c r="B97" s="64" t="s">
        <v>245</v>
      </c>
      <c r="C97" s="119" t="s">
        <v>98</v>
      </c>
      <c r="D97" s="5">
        <f>'Memorial de Calculo'!E97</f>
        <v>1</v>
      </c>
      <c r="E97" s="127"/>
      <c r="F97" s="127"/>
      <c r="G97" s="127"/>
      <c r="H97" s="127"/>
      <c r="I97" s="15">
        <f t="shared" si="7"/>
        <v>0</v>
      </c>
    </row>
    <row r="98" spans="1:9" x14ac:dyDescent="0.15">
      <c r="A98" s="60" t="s">
        <v>355</v>
      </c>
      <c r="B98" s="64" t="s">
        <v>246</v>
      </c>
      <c r="C98" s="119" t="s">
        <v>98</v>
      </c>
      <c r="D98" s="5">
        <f>'Memorial de Calculo'!E98</f>
        <v>5</v>
      </c>
      <c r="E98" s="127"/>
      <c r="F98" s="127"/>
      <c r="G98" s="127"/>
      <c r="H98" s="127"/>
      <c r="I98" s="15">
        <f t="shared" si="7"/>
        <v>0</v>
      </c>
    </row>
    <row r="99" spans="1:9" x14ac:dyDescent="0.15">
      <c r="A99" s="60" t="s">
        <v>349</v>
      </c>
      <c r="B99" s="64" t="s">
        <v>256</v>
      </c>
      <c r="C99" s="119" t="s">
        <v>98</v>
      </c>
      <c r="D99" s="5">
        <f>'Memorial de Calculo'!E99</f>
        <v>1</v>
      </c>
      <c r="E99" s="127"/>
      <c r="F99" s="127"/>
      <c r="G99" s="127"/>
      <c r="H99" s="127"/>
      <c r="I99" s="15">
        <f t="shared" si="7"/>
        <v>0</v>
      </c>
    </row>
    <row r="100" spans="1:9" ht="28" x14ac:dyDescent="0.15">
      <c r="A100" s="60" t="s">
        <v>345</v>
      </c>
      <c r="B100" s="28" t="s">
        <v>262</v>
      </c>
      <c r="C100" s="120" t="s">
        <v>78</v>
      </c>
      <c r="D100" s="5">
        <f>'Memorial de Calculo'!E100</f>
        <v>30.37</v>
      </c>
      <c r="E100" s="127"/>
      <c r="F100" s="127"/>
      <c r="G100" s="127"/>
      <c r="H100" s="127"/>
      <c r="I100" s="15">
        <f t="shared" si="7"/>
        <v>0</v>
      </c>
    </row>
    <row r="101" spans="1:9" x14ac:dyDescent="0.15">
      <c r="A101" s="60" t="s">
        <v>344</v>
      </c>
      <c r="B101" s="28" t="s">
        <v>264</v>
      </c>
      <c r="C101" s="120" t="s">
        <v>79</v>
      </c>
      <c r="D101" s="5">
        <f>'Memorial de Calculo'!E101</f>
        <v>9.27</v>
      </c>
      <c r="E101" s="127"/>
      <c r="F101" s="127"/>
      <c r="G101" s="127"/>
      <c r="H101" s="127"/>
      <c r="I101" s="15">
        <f t="shared" si="7"/>
        <v>0</v>
      </c>
    </row>
    <row r="102" spans="1:9" x14ac:dyDescent="0.15">
      <c r="A102" s="60" t="s">
        <v>266</v>
      </c>
      <c r="B102" s="64" t="s">
        <v>267</v>
      </c>
      <c r="C102" s="119" t="s">
        <v>98</v>
      </c>
      <c r="D102" s="5">
        <f>'Memorial de Calculo'!E102</f>
        <v>4</v>
      </c>
      <c r="E102" s="127"/>
      <c r="F102" s="127"/>
      <c r="G102" s="127"/>
      <c r="H102" s="127"/>
      <c r="I102" s="15">
        <f t="shared" si="7"/>
        <v>0</v>
      </c>
    </row>
    <row r="103" spans="1:9" x14ac:dyDescent="0.15">
      <c r="A103" s="60" t="s">
        <v>346</v>
      </c>
      <c r="B103" s="28" t="s">
        <v>261</v>
      </c>
      <c r="C103" s="120" t="s">
        <v>98</v>
      </c>
      <c r="D103" s="5">
        <f>'Memorial de Calculo'!E103</f>
        <v>2</v>
      </c>
      <c r="E103" s="127"/>
      <c r="F103" s="127"/>
      <c r="G103" s="127"/>
      <c r="H103" s="127"/>
      <c r="I103" s="15">
        <f t="shared" si="7"/>
        <v>0</v>
      </c>
    </row>
    <row r="104" spans="1:9" x14ac:dyDescent="0.15">
      <c r="A104" s="60" t="s">
        <v>354</v>
      </c>
      <c r="B104" s="64" t="s">
        <v>247</v>
      </c>
      <c r="C104" s="119" t="s">
        <v>98</v>
      </c>
      <c r="D104" s="5">
        <f>'Memorial de Calculo'!E104</f>
        <v>1</v>
      </c>
      <c r="E104" s="127"/>
      <c r="F104" s="127"/>
      <c r="G104" s="127"/>
      <c r="H104" s="127"/>
      <c r="I104" s="15">
        <f t="shared" si="7"/>
        <v>0</v>
      </c>
    </row>
    <row r="105" spans="1:9" x14ac:dyDescent="0.15">
      <c r="A105" s="60" t="s">
        <v>248</v>
      </c>
      <c r="B105" s="82" t="s">
        <v>249</v>
      </c>
      <c r="C105" s="120" t="s">
        <v>98</v>
      </c>
      <c r="D105" s="5">
        <f>'Memorial de Calculo'!E105</f>
        <v>1</v>
      </c>
      <c r="E105" s="127"/>
      <c r="F105" s="127"/>
      <c r="G105" s="127"/>
      <c r="H105" s="127"/>
      <c r="I105" s="15">
        <f t="shared" si="7"/>
        <v>0</v>
      </c>
    </row>
    <row r="106" spans="1:9" x14ac:dyDescent="0.15">
      <c r="A106" s="60" t="s">
        <v>353</v>
      </c>
      <c r="B106" s="28" t="s">
        <v>250</v>
      </c>
      <c r="C106" s="120" t="s">
        <v>98</v>
      </c>
      <c r="D106" s="5">
        <f>'Memorial de Calculo'!E106</f>
        <v>1</v>
      </c>
      <c r="E106" s="127"/>
      <c r="F106" s="127"/>
      <c r="G106" s="127"/>
      <c r="H106" s="127"/>
      <c r="I106" s="15">
        <f t="shared" si="7"/>
        <v>0</v>
      </c>
    </row>
    <row r="107" spans="1:9" x14ac:dyDescent="0.15">
      <c r="A107" s="60" t="s">
        <v>366</v>
      </c>
      <c r="B107" s="64" t="s">
        <v>365</v>
      </c>
      <c r="C107" s="119" t="s">
        <v>77</v>
      </c>
      <c r="D107" s="5">
        <f>'Memorial de Calculo'!E107</f>
        <v>2</v>
      </c>
      <c r="E107" s="127"/>
      <c r="F107" s="127"/>
      <c r="G107" s="127"/>
      <c r="H107" s="127"/>
      <c r="I107" s="15">
        <f t="shared" si="7"/>
        <v>0</v>
      </c>
    </row>
    <row r="108" spans="1:9" x14ac:dyDescent="0.15">
      <c r="A108" s="60" t="s">
        <v>125</v>
      </c>
      <c r="B108" s="64" t="s">
        <v>124</v>
      </c>
      <c r="C108" s="119" t="s">
        <v>77</v>
      </c>
      <c r="D108" s="5">
        <f>'Memorial de Calculo'!E108</f>
        <v>4</v>
      </c>
      <c r="E108" s="127"/>
      <c r="F108" s="127"/>
      <c r="G108" s="127"/>
      <c r="H108" s="127"/>
      <c r="I108" s="15">
        <f t="shared" si="7"/>
        <v>0</v>
      </c>
    </row>
    <row r="109" spans="1:9" x14ac:dyDescent="0.15">
      <c r="A109" s="60" t="s">
        <v>364</v>
      </c>
      <c r="B109" s="28" t="s">
        <v>363</v>
      </c>
      <c r="C109" s="119" t="s">
        <v>77</v>
      </c>
      <c r="D109" s="5">
        <f>'Memorial de Calculo'!E109</f>
        <v>2</v>
      </c>
      <c r="E109" s="127"/>
      <c r="F109" s="127"/>
      <c r="G109" s="127"/>
      <c r="H109" s="127"/>
      <c r="I109" s="15">
        <f t="shared" si="7"/>
        <v>0</v>
      </c>
    </row>
    <row r="110" spans="1:9" x14ac:dyDescent="0.15">
      <c r="A110" s="60" t="s">
        <v>352</v>
      </c>
      <c r="B110" s="28" t="s">
        <v>251</v>
      </c>
      <c r="C110" s="120" t="s">
        <v>98</v>
      </c>
      <c r="D110" s="5">
        <f>'Memorial de Calculo'!E110</f>
        <v>1</v>
      </c>
      <c r="E110" s="127"/>
      <c r="F110" s="127"/>
      <c r="G110" s="127"/>
      <c r="H110" s="127"/>
      <c r="I110" s="15">
        <f t="shared" si="7"/>
        <v>0</v>
      </c>
    </row>
    <row r="111" spans="1:9" x14ac:dyDescent="0.15">
      <c r="A111" s="60" t="s">
        <v>351</v>
      </c>
      <c r="B111" s="28" t="s">
        <v>252</v>
      </c>
      <c r="C111" s="120" t="s">
        <v>98</v>
      </c>
      <c r="D111" s="5">
        <f>'Memorial de Calculo'!E111</f>
        <v>1</v>
      </c>
      <c r="E111" s="127"/>
      <c r="F111" s="127"/>
      <c r="G111" s="127"/>
      <c r="H111" s="127"/>
      <c r="I111" s="15">
        <f t="shared" si="7"/>
        <v>0</v>
      </c>
    </row>
    <row r="112" spans="1:9" x14ac:dyDescent="0.15">
      <c r="A112" s="60" t="s">
        <v>350</v>
      </c>
      <c r="B112" s="64" t="s">
        <v>255</v>
      </c>
      <c r="C112" s="119" t="s">
        <v>98</v>
      </c>
      <c r="D112" s="5">
        <f>'Memorial de Calculo'!E112</f>
        <v>7</v>
      </c>
      <c r="E112" s="127"/>
      <c r="F112" s="127"/>
      <c r="G112" s="127"/>
      <c r="H112" s="127"/>
      <c r="I112" s="15">
        <f t="shared" si="7"/>
        <v>0</v>
      </c>
    </row>
    <row r="113" spans="1:9" x14ac:dyDescent="0.15">
      <c r="A113" s="60" t="s">
        <v>253</v>
      </c>
      <c r="B113" s="64" t="s">
        <v>254</v>
      </c>
      <c r="C113" s="119" t="s">
        <v>98</v>
      </c>
      <c r="D113" s="5">
        <f>'Memorial de Calculo'!E113</f>
        <v>3</v>
      </c>
      <c r="E113" s="127"/>
      <c r="F113" s="127"/>
      <c r="G113" s="127"/>
      <c r="H113" s="127"/>
      <c r="I113" s="15">
        <f t="shared" si="7"/>
        <v>0</v>
      </c>
    </row>
    <row r="114" spans="1:9" x14ac:dyDescent="0.15">
      <c r="A114" s="60" t="s">
        <v>348</v>
      </c>
      <c r="B114" s="64" t="s">
        <v>257</v>
      </c>
      <c r="C114" s="119" t="s">
        <v>98</v>
      </c>
      <c r="D114" s="5">
        <f>'Memorial de Calculo'!E114</f>
        <v>5</v>
      </c>
      <c r="E114" s="127"/>
      <c r="F114" s="127"/>
      <c r="G114" s="127"/>
      <c r="H114" s="127"/>
      <c r="I114" s="15">
        <f t="shared" si="7"/>
        <v>0</v>
      </c>
    </row>
    <row r="115" spans="1:9" x14ac:dyDescent="0.15">
      <c r="A115" s="60" t="s">
        <v>333</v>
      </c>
      <c r="B115" s="64" t="s">
        <v>332</v>
      </c>
      <c r="C115" s="119" t="s">
        <v>77</v>
      </c>
      <c r="D115" s="5">
        <f>'Memorial de Calculo'!E115</f>
        <v>3</v>
      </c>
      <c r="E115" s="127"/>
      <c r="F115" s="127"/>
      <c r="G115" s="127"/>
      <c r="H115" s="127"/>
      <c r="I115" s="15">
        <f t="shared" si="7"/>
        <v>0</v>
      </c>
    </row>
    <row r="116" spans="1:9" x14ac:dyDescent="0.15">
      <c r="A116" s="60" t="s">
        <v>347</v>
      </c>
      <c r="B116" s="64" t="s">
        <v>258</v>
      </c>
      <c r="C116" s="119" t="s">
        <v>45</v>
      </c>
      <c r="D116" s="5">
        <f>'Memorial de Calculo'!E116</f>
        <v>4</v>
      </c>
      <c r="E116" s="127"/>
      <c r="F116" s="127"/>
      <c r="G116" s="127"/>
      <c r="H116" s="127"/>
      <c r="I116" s="15">
        <f t="shared" si="7"/>
        <v>0</v>
      </c>
    </row>
    <row r="117" spans="1:9" x14ac:dyDescent="0.15">
      <c r="A117" s="60" t="s">
        <v>259</v>
      </c>
      <c r="B117" s="82" t="s">
        <v>260</v>
      </c>
      <c r="C117" s="120" t="s">
        <v>45</v>
      </c>
      <c r="D117" s="5">
        <f>'Memorial de Calculo'!E117</f>
        <v>16.2</v>
      </c>
      <c r="E117" s="127"/>
      <c r="F117" s="127"/>
      <c r="G117" s="127"/>
      <c r="H117" s="127"/>
      <c r="I117" s="15">
        <f t="shared" si="7"/>
        <v>0</v>
      </c>
    </row>
    <row r="118" spans="1:9" x14ac:dyDescent="0.15">
      <c r="A118" s="60" t="s">
        <v>116</v>
      </c>
      <c r="B118" s="64" t="s">
        <v>119</v>
      </c>
      <c r="C118" s="120" t="s">
        <v>45</v>
      </c>
      <c r="D118" s="5">
        <f>'Memorial de Calculo'!E118</f>
        <v>52.75</v>
      </c>
      <c r="E118" s="127"/>
      <c r="F118" s="127"/>
      <c r="G118" s="127"/>
      <c r="H118" s="127"/>
      <c r="I118" s="15">
        <f t="shared" si="7"/>
        <v>0</v>
      </c>
    </row>
    <row r="119" spans="1:9" x14ac:dyDescent="0.15">
      <c r="A119" s="60" t="s">
        <v>113</v>
      </c>
      <c r="B119" s="64" t="s">
        <v>117</v>
      </c>
      <c r="C119" s="119" t="s">
        <v>45</v>
      </c>
      <c r="D119" s="5">
        <f>'Memorial de Calculo'!E119</f>
        <v>5.5</v>
      </c>
      <c r="E119" s="127"/>
      <c r="F119" s="127"/>
      <c r="G119" s="127"/>
      <c r="H119" s="127"/>
      <c r="I119" s="15">
        <f t="shared" si="7"/>
        <v>0</v>
      </c>
    </row>
    <row r="120" spans="1:9" x14ac:dyDescent="0.15">
      <c r="A120" s="60" t="s">
        <v>114</v>
      </c>
      <c r="B120" s="64" t="s">
        <v>118</v>
      </c>
      <c r="C120" s="120" t="s">
        <v>45</v>
      </c>
      <c r="D120" s="5">
        <f>'Memorial de Calculo'!E120</f>
        <v>56.09</v>
      </c>
      <c r="E120" s="127"/>
      <c r="F120" s="127"/>
      <c r="G120" s="127"/>
      <c r="H120" s="127"/>
      <c r="I120" s="15">
        <f t="shared" si="7"/>
        <v>0</v>
      </c>
    </row>
    <row r="121" spans="1:9" ht="28" x14ac:dyDescent="0.15">
      <c r="A121" s="126" t="s">
        <v>404</v>
      </c>
      <c r="B121" s="28" t="s">
        <v>123</v>
      </c>
      <c r="C121" s="119" t="s">
        <v>7</v>
      </c>
      <c r="D121" s="5">
        <f>'Memorial de Calculo'!E121</f>
        <v>4</v>
      </c>
      <c r="E121" s="127"/>
      <c r="F121" s="127"/>
      <c r="G121" s="127"/>
      <c r="H121" s="127"/>
      <c r="I121" s="15">
        <f t="shared" si="7"/>
        <v>0</v>
      </c>
    </row>
    <row r="122" spans="1:9" ht="28" x14ac:dyDescent="0.15">
      <c r="A122" s="126" t="s">
        <v>405</v>
      </c>
      <c r="B122" s="28" t="s">
        <v>122</v>
      </c>
      <c r="C122" s="119" t="s">
        <v>7</v>
      </c>
      <c r="D122" s="5">
        <f>'Memorial de Calculo'!E122</f>
        <v>6</v>
      </c>
      <c r="E122" s="127"/>
      <c r="F122" s="127"/>
      <c r="G122" s="127"/>
      <c r="H122" s="127"/>
      <c r="I122" s="15">
        <f t="shared" si="7"/>
        <v>0</v>
      </c>
    </row>
    <row r="123" spans="1:9" ht="28" x14ac:dyDescent="0.15">
      <c r="A123" s="126" t="s">
        <v>406</v>
      </c>
      <c r="B123" s="82" t="s">
        <v>121</v>
      </c>
      <c r="C123" s="119" t="s">
        <v>7</v>
      </c>
      <c r="D123" s="5">
        <f>'Memorial de Calculo'!E123</f>
        <v>2</v>
      </c>
      <c r="E123" s="127"/>
      <c r="F123" s="127"/>
      <c r="G123" s="127"/>
      <c r="H123" s="127"/>
      <c r="I123" s="15">
        <f t="shared" si="7"/>
        <v>0</v>
      </c>
    </row>
    <row r="124" spans="1:9" x14ac:dyDescent="0.15">
      <c r="A124" s="60" t="s">
        <v>120</v>
      </c>
      <c r="B124" s="66" t="s">
        <v>370</v>
      </c>
      <c r="C124" s="120" t="s">
        <v>45</v>
      </c>
      <c r="D124" s="5">
        <f>'Memorial de Calculo'!E124</f>
        <v>1</v>
      </c>
      <c r="E124" s="127"/>
      <c r="F124" s="127"/>
      <c r="G124" s="127"/>
      <c r="H124" s="127"/>
      <c r="I124" s="15">
        <f t="shared" si="7"/>
        <v>0</v>
      </c>
    </row>
    <row r="125" spans="1:9" x14ac:dyDescent="0.15">
      <c r="A125" s="52"/>
      <c r="B125" s="68"/>
      <c r="C125" s="56"/>
      <c r="D125" s="99"/>
      <c r="E125" s="100"/>
      <c r="F125" s="100"/>
      <c r="G125" s="100"/>
      <c r="H125" s="101" t="s">
        <v>326</v>
      </c>
      <c r="I125" s="109">
        <f>SUM(I78:I124)</f>
        <v>0</v>
      </c>
    </row>
    <row r="126" spans="1:9" x14ac:dyDescent="0.15">
      <c r="A126" s="77" t="s">
        <v>279</v>
      </c>
      <c r="B126" s="78" t="s">
        <v>280</v>
      </c>
      <c r="C126" s="119"/>
      <c r="D126" s="5"/>
      <c r="E126" s="102"/>
      <c r="F126" s="102"/>
      <c r="G126" s="102"/>
      <c r="H126" s="102"/>
      <c r="I126" s="110"/>
    </row>
    <row r="127" spans="1:9" x14ac:dyDescent="0.15">
      <c r="A127" s="77" t="s">
        <v>281</v>
      </c>
      <c r="B127" s="103" t="s">
        <v>371</v>
      </c>
      <c r="C127" s="119"/>
      <c r="D127" s="5"/>
      <c r="E127" s="102"/>
      <c r="F127" s="102"/>
      <c r="G127" s="102"/>
      <c r="H127" s="102"/>
      <c r="I127" s="110"/>
    </row>
    <row r="128" spans="1:9" x14ac:dyDescent="0.15">
      <c r="A128" s="14">
        <v>100202</v>
      </c>
      <c r="B128" s="66" t="s">
        <v>170</v>
      </c>
      <c r="C128" s="119" t="s">
        <v>6</v>
      </c>
      <c r="D128" s="5">
        <f>'Memorial de Calculo'!E128</f>
        <v>76.44</v>
      </c>
      <c r="E128" s="127"/>
      <c r="F128" s="127"/>
      <c r="G128" s="127"/>
      <c r="H128" s="127"/>
      <c r="I128" s="15">
        <f t="shared" ref="I128" si="8">H128+G128</f>
        <v>0</v>
      </c>
    </row>
    <row r="129" spans="1:9" x14ac:dyDescent="0.15">
      <c r="A129" s="14">
        <v>100320</v>
      </c>
      <c r="B129" s="66" t="s">
        <v>334</v>
      </c>
      <c r="C129" s="119" t="s">
        <v>6</v>
      </c>
      <c r="D129" s="5">
        <f>'Memorial de Calculo'!E129</f>
        <v>19.149999999999999</v>
      </c>
      <c r="E129" s="127"/>
      <c r="F129" s="127"/>
      <c r="G129" s="127"/>
      <c r="H129" s="127"/>
      <c r="I129" s="15">
        <f t="shared" ref="I129" si="9">H129+G129</f>
        <v>0</v>
      </c>
    </row>
    <row r="130" spans="1:9" x14ac:dyDescent="0.15">
      <c r="A130" s="52"/>
      <c r="B130" s="69"/>
      <c r="C130" s="56"/>
      <c r="D130" s="99"/>
      <c r="E130" s="100"/>
      <c r="F130" s="100"/>
      <c r="G130" s="100"/>
      <c r="H130" s="101" t="s">
        <v>326</v>
      </c>
      <c r="I130" s="109">
        <f>SUM(I128:I129)</f>
        <v>0</v>
      </c>
    </row>
    <row r="131" spans="1:9" x14ac:dyDescent="0.15">
      <c r="A131" s="77">
        <v>177</v>
      </c>
      <c r="B131" s="78" t="s">
        <v>313</v>
      </c>
      <c r="C131" s="119"/>
      <c r="D131" s="5"/>
      <c r="E131" s="102"/>
      <c r="F131" s="102"/>
      <c r="G131" s="102"/>
      <c r="H131" s="102"/>
      <c r="I131" s="110"/>
    </row>
    <row r="132" spans="1:9" x14ac:dyDescent="0.15">
      <c r="A132" s="77">
        <v>150000</v>
      </c>
      <c r="B132" s="78" t="s">
        <v>313</v>
      </c>
      <c r="C132" s="119"/>
      <c r="D132" s="5"/>
      <c r="E132" s="102"/>
      <c r="F132" s="102"/>
      <c r="G132" s="102"/>
      <c r="H132" s="102"/>
      <c r="I132" s="110"/>
    </row>
    <row r="133" spans="1:9" ht="28" x14ac:dyDescent="0.15">
      <c r="A133" s="14">
        <v>150204</v>
      </c>
      <c r="B133" s="28" t="s">
        <v>314</v>
      </c>
      <c r="C133" s="120" t="s">
        <v>315</v>
      </c>
      <c r="D133" s="5">
        <f>'Memorial de Calculo'!E133</f>
        <v>7400</v>
      </c>
      <c r="E133" s="127"/>
      <c r="F133" s="127"/>
      <c r="G133" s="127"/>
      <c r="H133" s="127"/>
      <c r="I133" s="15">
        <f t="shared" ref="I133" si="10">H133+G133</f>
        <v>0</v>
      </c>
    </row>
    <row r="134" spans="1:9" x14ac:dyDescent="0.15">
      <c r="A134" s="52"/>
      <c r="B134" s="68"/>
      <c r="C134" s="56"/>
      <c r="D134" s="99"/>
      <c r="E134" s="100"/>
      <c r="F134" s="100"/>
      <c r="G134" s="100"/>
      <c r="H134" s="101" t="s">
        <v>326</v>
      </c>
      <c r="I134" s="109">
        <f>SUM(I133)</f>
        <v>0</v>
      </c>
    </row>
    <row r="135" spans="1:9" x14ac:dyDescent="0.15">
      <c r="A135" s="77" t="s">
        <v>283</v>
      </c>
      <c r="B135" s="78" t="s">
        <v>284</v>
      </c>
      <c r="C135" s="119"/>
      <c r="D135" s="5"/>
      <c r="E135" s="102"/>
      <c r="F135" s="102"/>
      <c r="G135" s="102"/>
      <c r="H135" s="102"/>
      <c r="I135" s="110"/>
    </row>
    <row r="136" spans="1:9" x14ac:dyDescent="0.15">
      <c r="A136" s="77" t="s">
        <v>285</v>
      </c>
      <c r="B136" s="78" t="s">
        <v>284</v>
      </c>
      <c r="C136" s="119"/>
      <c r="D136" s="5"/>
      <c r="E136" s="102"/>
      <c r="F136" s="102"/>
      <c r="G136" s="102"/>
      <c r="H136" s="102"/>
      <c r="I136" s="110"/>
    </row>
    <row r="137" spans="1:9" x14ac:dyDescent="0.15">
      <c r="A137" s="14" t="s">
        <v>21</v>
      </c>
      <c r="B137" s="64" t="s">
        <v>316</v>
      </c>
      <c r="C137" s="119" t="s">
        <v>6</v>
      </c>
      <c r="D137" s="5">
        <f>'Memorial de Calculo'!E138</f>
        <v>552.22</v>
      </c>
      <c r="E137" s="127"/>
      <c r="F137" s="127"/>
      <c r="G137" s="127"/>
      <c r="H137" s="127"/>
      <c r="I137" s="15">
        <f t="shared" ref="I137" si="11">H137+G137</f>
        <v>0</v>
      </c>
    </row>
    <row r="138" spans="1:9" x14ac:dyDescent="0.15">
      <c r="A138" s="14">
        <v>160963</v>
      </c>
      <c r="B138" s="65" t="s">
        <v>317</v>
      </c>
      <c r="C138" s="119" t="s">
        <v>6</v>
      </c>
      <c r="D138" s="5">
        <f>'Memorial de Calculo'!E139</f>
        <v>89.8</v>
      </c>
      <c r="E138" s="127"/>
      <c r="F138" s="127"/>
      <c r="G138" s="127"/>
      <c r="H138" s="127"/>
      <c r="I138" s="15">
        <f t="shared" ref="I138:I139" si="12">H138+G138</f>
        <v>0</v>
      </c>
    </row>
    <row r="139" spans="1:9" x14ac:dyDescent="0.15">
      <c r="A139" s="14">
        <v>160600</v>
      </c>
      <c r="B139" s="65" t="s">
        <v>129</v>
      </c>
      <c r="C139" s="119" t="s">
        <v>6</v>
      </c>
      <c r="D139" s="5">
        <f>'Memorial de Calculo'!E140</f>
        <v>102.63</v>
      </c>
      <c r="E139" s="127"/>
      <c r="F139" s="127"/>
      <c r="G139" s="127"/>
      <c r="H139" s="127"/>
      <c r="I139" s="15">
        <f t="shared" si="12"/>
        <v>0</v>
      </c>
    </row>
    <row r="140" spans="1:9" x14ac:dyDescent="0.15">
      <c r="A140" s="52"/>
      <c r="B140" s="68"/>
      <c r="C140" s="56"/>
      <c r="D140" s="99"/>
      <c r="E140" s="100"/>
      <c r="F140" s="100"/>
      <c r="G140" s="100"/>
      <c r="H140" s="101" t="s">
        <v>326</v>
      </c>
      <c r="I140" s="109">
        <f>SUM(I137:I139)</f>
        <v>0</v>
      </c>
    </row>
    <row r="141" spans="1:9" x14ac:dyDescent="0.15">
      <c r="A141" s="77" t="s">
        <v>286</v>
      </c>
      <c r="B141" s="103" t="s">
        <v>383</v>
      </c>
      <c r="C141" s="119"/>
      <c r="D141" s="5"/>
      <c r="E141" s="102"/>
      <c r="F141" s="102"/>
      <c r="G141" s="102"/>
      <c r="H141" s="102"/>
      <c r="I141" s="110"/>
    </row>
    <row r="142" spans="1:9" x14ac:dyDescent="0.15">
      <c r="A142" s="77" t="s">
        <v>288</v>
      </c>
      <c r="B142" s="78" t="s">
        <v>289</v>
      </c>
      <c r="C142" s="119"/>
      <c r="D142" s="5"/>
      <c r="E142" s="102"/>
      <c r="F142" s="102"/>
      <c r="G142" s="102"/>
      <c r="H142" s="102"/>
      <c r="I142" s="110"/>
    </row>
    <row r="143" spans="1:9" x14ac:dyDescent="0.15">
      <c r="A143" s="14" t="s">
        <v>22</v>
      </c>
      <c r="B143" s="64" t="s">
        <v>23</v>
      </c>
      <c r="C143" s="119" t="s">
        <v>9</v>
      </c>
      <c r="D143" s="5">
        <f>'Memorial de Calculo'!E145</f>
        <v>40.4</v>
      </c>
      <c r="E143" s="127"/>
      <c r="F143" s="127"/>
      <c r="G143" s="127"/>
      <c r="H143" s="127"/>
      <c r="I143" s="15">
        <f t="shared" ref="I143" si="13">H143+G143</f>
        <v>0</v>
      </c>
    </row>
    <row r="144" spans="1:9" x14ac:dyDescent="0.15">
      <c r="A144" s="14" t="s">
        <v>24</v>
      </c>
      <c r="B144" s="64" t="s">
        <v>222</v>
      </c>
      <c r="C144" s="119" t="s">
        <v>7</v>
      </c>
      <c r="D144" s="5">
        <f>'Memorial de Calculo'!E146</f>
        <v>2</v>
      </c>
      <c r="E144" s="127"/>
      <c r="F144" s="127"/>
      <c r="G144" s="127"/>
      <c r="H144" s="127"/>
      <c r="I144" s="15">
        <f t="shared" ref="I144:I145" si="14">H144+G144</f>
        <v>0</v>
      </c>
    </row>
    <row r="145" spans="1:10" x14ac:dyDescent="0.15">
      <c r="A145" s="14" t="s">
        <v>25</v>
      </c>
      <c r="B145" s="64" t="s">
        <v>26</v>
      </c>
      <c r="C145" s="119" t="s">
        <v>7</v>
      </c>
      <c r="D145" s="5">
        <f>'Memorial de Calculo'!E147</f>
        <v>2</v>
      </c>
      <c r="E145" s="127"/>
      <c r="F145" s="127"/>
      <c r="G145" s="127"/>
      <c r="H145" s="127"/>
      <c r="I145" s="15">
        <f t="shared" si="14"/>
        <v>0</v>
      </c>
    </row>
    <row r="146" spans="1:10" x14ac:dyDescent="0.15">
      <c r="A146" s="52"/>
      <c r="B146" s="68"/>
      <c r="C146" s="56"/>
      <c r="D146" s="99"/>
      <c r="E146" s="100"/>
      <c r="F146" s="100"/>
      <c r="G146" s="100"/>
      <c r="H146" s="101" t="s">
        <v>326</v>
      </c>
      <c r="I146" s="109">
        <f>SUM(I143:I145)</f>
        <v>0</v>
      </c>
    </row>
    <row r="147" spans="1:10" x14ac:dyDescent="0.15">
      <c r="A147" s="77" t="s">
        <v>290</v>
      </c>
      <c r="B147" s="78" t="s">
        <v>291</v>
      </c>
      <c r="C147" s="119"/>
      <c r="D147" s="5"/>
      <c r="E147" s="102"/>
      <c r="F147" s="102"/>
      <c r="G147" s="102"/>
      <c r="H147" s="102"/>
      <c r="I147" s="110"/>
    </row>
    <row r="148" spans="1:10" x14ac:dyDescent="0.15">
      <c r="A148" s="77" t="s">
        <v>292</v>
      </c>
      <c r="B148" s="78" t="s">
        <v>293</v>
      </c>
      <c r="C148" s="119" t="s">
        <v>5</v>
      </c>
      <c r="D148" s="5"/>
      <c r="E148" s="102"/>
      <c r="F148" s="102"/>
      <c r="G148" s="102"/>
      <c r="H148" s="102"/>
      <c r="I148" s="110"/>
    </row>
    <row r="149" spans="1:10" x14ac:dyDescent="0.15">
      <c r="A149" s="14">
        <v>180104</v>
      </c>
      <c r="B149" s="64" t="s">
        <v>225</v>
      </c>
      <c r="C149" s="119" t="s">
        <v>6</v>
      </c>
      <c r="D149" s="5">
        <f>'Memorial de Calculo'!E151</f>
        <v>8.64</v>
      </c>
      <c r="E149" s="127"/>
      <c r="F149" s="127"/>
      <c r="G149" s="127"/>
      <c r="H149" s="127"/>
      <c r="I149" s="15">
        <f t="shared" ref="I149" si="15">H149+G149</f>
        <v>0</v>
      </c>
    </row>
    <row r="150" spans="1:10" x14ac:dyDescent="0.15">
      <c r="A150" s="14" t="s">
        <v>27</v>
      </c>
      <c r="B150" s="64" t="s">
        <v>28</v>
      </c>
      <c r="C150" s="119" t="s">
        <v>6</v>
      </c>
      <c r="D150" s="5">
        <f>'Memorial de Calculo'!E152</f>
        <v>1.47</v>
      </c>
      <c r="E150" s="127"/>
      <c r="F150" s="127"/>
      <c r="G150" s="127"/>
      <c r="H150" s="127"/>
      <c r="I150" s="15">
        <f t="shared" ref="I150" si="16">H150+G150</f>
        <v>0</v>
      </c>
    </row>
    <row r="151" spans="1:10" x14ac:dyDescent="0.15">
      <c r="A151" s="52"/>
      <c r="B151" s="68"/>
      <c r="C151" s="56"/>
      <c r="D151" s="99"/>
      <c r="E151" s="100"/>
      <c r="F151" s="100"/>
      <c r="G151" s="100"/>
      <c r="H151" s="101" t="s">
        <v>326</v>
      </c>
      <c r="I151" s="109">
        <f>SUM(I149:I150)</f>
        <v>0</v>
      </c>
    </row>
    <row r="152" spans="1:10" x14ac:dyDescent="0.15">
      <c r="A152" s="77" t="s">
        <v>294</v>
      </c>
      <c r="B152" s="78" t="s">
        <v>295</v>
      </c>
      <c r="C152" s="119"/>
      <c r="D152" s="5"/>
      <c r="E152" s="102"/>
      <c r="F152" s="102"/>
      <c r="G152" s="102"/>
      <c r="H152" s="102"/>
      <c r="I152" s="110"/>
    </row>
    <row r="153" spans="1:10" x14ac:dyDescent="0.15">
      <c r="A153" s="77" t="s">
        <v>296</v>
      </c>
      <c r="B153" s="78" t="s">
        <v>295</v>
      </c>
      <c r="C153" s="119"/>
      <c r="D153" s="5"/>
      <c r="E153" s="102"/>
      <c r="F153" s="102"/>
      <c r="G153" s="102"/>
      <c r="H153" s="102"/>
      <c r="I153" s="110"/>
    </row>
    <row r="154" spans="1:10" x14ac:dyDescent="0.15">
      <c r="A154" s="14">
        <v>190201</v>
      </c>
      <c r="B154" s="65" t="s">
        <v>221</v>
      </c>
      <c r="C154" s="119" t="s">
        <v>6</v>
      </c>
      <c r="D154" s="5">
        <f>'Memorial de Calculo'!E156</f>
        <v>17.399999999999999</v>
      </c>
      <c r="E154" s="127"/>
      <c r="F154" s="127"/>
      <c r="G154" s="127"/>
      <c r="H154" s="127"/>
      <c r="I154" s="15">
        <f t="shared" ref="I154" si="17">H154+G154</f>
        <v>0</v>
      </c>
    </row>
    <row r="155" spans="1:10" x14ac:dyDescent="0.15">
      <c r="A155" s="52"/>
      <c r="B155" s="68"/>
      <c r="C155" s="56"/>
      <c r="D155" s="99"/>
      <c r="E155" s="100"/>
      <c r="F155" s="100"/>
      <c r="G155" s="100"/>
      <c r="H155" s="101" t="s">
        <v>326</v>
      </c>
      <c r="I155" s="109">
        <f>SUM(I154)</f>
        <v>0</v>
      </c>
    </row>
    <row r="156" spans="1:10" x14ac:dyDescent="0.15">
      <c r="A156" s="77" t="s">
        <v>297</v>
      </c>
      <c r="B156" s="78" t="s">
        <v>298</v>
      </c>
      <c r="C156" s="119"/>
      <c r="D156" s="5"/>
      <c r="E156" s="102"/>
      <c r="F156" s="102"/>
      <c r="G156" s="102"/>
      <c r="H156" s="102"/>
      <c r="I156" s="110"/>
    </row>
    <row r="157" spans="1:10" x14ac:dyDescent="0.15">
      <c r="A157" s="77" t="s">
        <v>299</v>
      </c>
      <c r="B157" s="78" t="s">
        <v>298</v>
      </c>
      <c r="C157" s="119"/>
      <c r="D157" s="5"/>
      <c r="E157" s="102"/>
      <c r="F157" s="102"/>
      <c r="G157" s="102"/>
      <c r="H157" s="102"/>
      <c r="I157" s="110"/>
    </row>
    <row r="158" spans="1:10" x14ac:dyDescent="0.15">
      <c r="A158" s="14" t="s">
        <v>29</v>
      </c>
      <c r="B158" s="65" t="s">
        <v>145</v>
      </c>
      <c r="C158" s="119" t="s">
        <v>6</v>
      </c>
      <c r="D158" s="5">
        <f>'Memorial de Calculo'!E160</f>
        <v>101.06</v>
      </c>
      <c r="E158" s="127"/>
      <c r="F158" s="127"/>
      <c r="G158" s="127"/>
      <c r="H158" s="127"/>
      <c r="I158" s="15">
        <f t="shared" ref="I158" si="18">H158+G158</f>
        <v>0</v>
      </c>
      <c r="J158" s="80"/>
    </row>
    <row r="159" spans="1:10" x14ac:dyDescent="0.15">
      <c r="A159" s="14" t="s">
        <v>30</v>
      </c>
      <c r="B159" s="65" t="s">
        <v>146</v>
      </c>
      <c r="C159" s="119" t="s">
        <v>6</v>
      </c>
      <c r="D159" s="5">
        <f>'Memorial de Calculo'!E161</f>
        <v>101.06</v>
      </c>
      <c r="E159" s="127"/>
      <c r="F159" s="127"/>
      <c r="G159" s="127"/>
      <c r="H159" s="127"/>
      <c r="I159" s="15">
        <f t="shared" ref="I159:I165" si="19">H159+G159</f>
        <v>0</v>
      </c>
      <c r="J159" s="80"/>
    </row>
    <row r="160" spans="1:10" x14ac:dyDescent="0.15">
      <c r="A160" s="14" t="s">
        <v>29</v>
      </c>
      <c r="B160" s="65" t="s">
        <v>209</v>
      </c>
      <c r="C160" s="119" t="s">
        <v>6</v>
      </c>
      <c r="D160" s="5">
        <f>'Memorial de Calculo'!E162</f>
        <v>152.88</v>
      </c>
      <c r="E160" s="127"/>
      <c r="F160" s="127"/>
      <c r="G160" s="127"/>
      <c r="H160" s="127"/>
      <c r="I160" s="15">
        <f t="shared" si="19"/>
        <v>0</v>
      </c>
      <c r="J160" s="80"/>
    </row>
    <row r="161" spans="1:10" x14ac:dyDescent="0.15">
      <c r="A161" s="14" t="s">
        <v>30</v>
      </c>
      <c r="B161" s="65" t="s">
        <v>146</v>
      </c>
      <c r="C161" s="119" t="s">
        <v>6</v>
      </c>
      <c r="D161" s="5">
        <f>'Memorial de Calculo'!E163</f>
        <v>94.94</v>
      </c>
      <c r="E161" s="127"/>
      <c r="F161" s="127"/>
      <c r="G161" s="127"/>
      <c r="H161" s="127"/>
      <c r="I161" s="15">
        <f t="shared" si="19"/>
        <v>0</v>
      </c>
      <c r="J161" s="80"/>
    </row>
    <row r="162" spans="1:10" x14ac:dyDescent="0.15">
      <c r="A162" s="14">
        <v>200201</v>
      </c>
      <c r="B162" s="65" t="s">
        <v>211</v>
      </c>
      <c r="C162" s="119" t="s">
        <v>6</v>
      </c>
      <c r="D162" s="5">
        <f>'Memorial de Calculo'!E164</f>
        <v>76.33</v>
      </c>
      <c r="E162" s="127"/>
      <c r="F162" s="127"/>
      <c r="G162" s="127"/>
      <c r="H162" s="127"/>
      <c r="I162" s="15">
        <f t="shared" si="19"/>
        <v>0</v>
      </c>
      <c r="J162" s="80"/>
    </row>
    <row r="163" spans="1:10" x14ac:dyDescent="0.15">
      <c r="A163" s="14">
        <v>201302</v>
      </c>
      <c r="B163" s="65" t="s">
        <v>214</v>
      </c>
      <c r="C163" s="119" t="s">
        <v>6</v>
      </c>
      <c r="D163" s="5">
        <f>'Memorial de Calculo'!E165</f>
        <v>76.33</v>
      </c>
      <c r="E163" s="127"/>
      <c r="F163" s="127"/>
      <c r="G163" s="127"/>
      <c r="H163" s="127"/>
      <c r="I163" s="15">
        <f t="shared" si="19"/>
        <v>0</v>
      </c>
      <c r="J163" s="80"/>
    </row>
    <row r="164" spans="1:10" x14ac:dyDescent="0.15">
      <c r="A164" s="14" t="s">
        <v>29</v>
      </c>
      <c r="B164" s="65" t="s">
        <v>145</v>
      </c>
      <c r="C164" s="119" t="s">
        <v>6</v>
      </c>
      <c r="D164" s="5">
        <f>'Memorial de Calculo'!E166</f>
        <v>101.06</v>
      </c>
      <c r="E164" s="127"/>
      <c r="F164" s="127"/>
      <c r="G164" s="127"/>
      <c r="H164" s="127"/>
      <c r="I164" s="15">
        <f t="shared" si="19"/>
        <v>0</v>
      </c>
      <c r="J164" s="80"/>
    </row>
    <row r="165" spans="1:10" x14ac:dyDescent="0.15">
      <c r="A165" s="14" t="s">
        <v>30</v>
      </c>
      <c r="B165" s="65" t="s">
        <v>146</v>
      </c>
      <c r="C165" s="119" t="s">
        <v>6</v>
      </c>
      <c r="D165" s="5">
        <f>'Memorial de Calculo'!E167</f>
        <v>101.06</v>
      </c>
      <c r="E165" s="127"/>
      <c r="F165" s="127"/>
      <c r="G165" s="127"/>
      <c r="H165" s="127"/>
      <c r="I165" s="15">
        <f t="shared" si="19"/>
        <v>0</v>
      </c>
      <c r="J165" s="80"/>
    </row>
    <row r="166" spans="1:10" x14ac:dyDescent="0.15">
      <c r="A166" s="52"/>
      <c r="B166" s="68"/>
      <c r="C166" s="56"/>
      <c r="D166" s="99"/>
      <c r="E166" s="100"/>
      <c r="F166" s="100"/>
      <c r="G166" s="100"/>
      <c r="H166" s="101" t="s">
        <v>326</v>
      </c>
      <c r="I166" s="109">
        <f>SUM(I158:I165)</f>
        <v>0</v>
      </c>
    </row>
    <row r="167" spans="1:10" x14ac:dyDescent="0.15">
      <c r="A167" s="77" t="s">
        <v>300</v>
      </c>
      <c r="B167" s="78" t="s">
        <v>301</v>
      </c>
      <c r="C167" s="119"/>
      <c r="D167" s="5"/>
      <c r="E167" s="102"/>
      <c r="F167" s="102"/>
      <c r="G167" s="102"/>
      <c r="H167" s="102"/>
      <c r="I167" s="110"/>
    </row>
    <row r="168" spans="1:10" x14ac:dyDescent="0.15">
      <c r="A168" s="77" t="s">
        <v>302</v>
      </c>
      <c r="B168" s="78" t="s">
        <v>301</v>
      </c>
      <c r="C168" s="119"/>
      <c r="D168" s="5"/>
      <c r="E168" s="102"/>
      <c r="F168" s="102"/>
      <c r="G168" s="102"/>
      <c r="H168" s="102"/>
      <c r="I168" s="110"/>
    </row>
    <row r="169" spans="1:10" x14ac:dyDescent="0.15">
      <c r="A169" s="14">
        <v>210501</v>
      </c>
      <c r="B169" s="64" t="s">
        <v>218</v>
      </c>
      <c r="C169" s="119" t="s">
        <v>6</v>
      </c>
      <c r="D169" s="5">
        <f>'Memorial de Calculo'!E171</f>
        <v>67</v>
      </c>
      <c r="E169" s="127"/>
      <c r="F169" s="127"/>
      <c r="G169" s="127"/>
      <c r="H169" s="127"/>
      <c r="I169" s="15">
        <f t="shared" ref="I169" si="20">H169+G169</f>
        <v>0</v>
      </c>
    </row>
    <row r="170" spans="1:10" x14ac:dyDescent="0.15">
      <c r="A170" s="14">
        <v>210505</v>
      </c>
      <c r="B170" s="64" t="s">
        <v>219</v>
      </c>
      <c r="C170" s="120" t="s">
        <v>45</v>
      </c>
      <c r="D170" s="5">
        <f>'Memorial de Calculo'!E172</f>
        <v>37.93</v>
      </c>
      <c r="E170" s="127"/>
      <c r="F170" s="127"/>
      <c r="G170" s="127"/>
      <c r="H170" s="127"/>
      <c r="I170" s="15">
        <f t="shared" ref="I170:I171" si="21">H170+G170</f>
        <v>0</v>
      </c>
    </row>
    <row r="171" spans="1:10" x14ac:dyDescent="0.15">
      <c r="A171" s="14">
        <v>210460</v>
      </c>
      <c r="B171" s="64" t="s">
        <v>215</v>
      </c>
      <c r="C171" s="119" t="s">
        <v>6</v>
      </c>
      <c r="D171" s="5">
        <f>'Memorial de Calculo'!E173</f>
        <v>160</v>
      </c>
      <c r="E171" s="127"/>
      <c r="F171" s="127"/>
      <c r="G171" s="127"/>
      <c r="H171" s="127"/>
      <c r="I171" s="15">
        <f t="shared" si="21"/>
        <v>0</v>
      </c>
    </row>
    <row r="172" spans="1:10" x14ac:dyDescent="0.15">
      <c r="A172" s="52"/>
      <c r="B172" s="68"/>
      <c r="C172" s="56"/>
      <c r="D172" s="99"/>
      <c r="E172" s="100"/>
      <c r="F172" s="100"/>
      <c r="G172" s="100"/>
      <c r="H172" s="101" t="s">
        <v>326</v>
      </c>
      <c r="I172" s="109">
        <f>SUM(I169:I171)</f>
        <v>0</v>
      </c>
    </row>
    <row r="173" spans="1:10" x14ac:dyDescent="0.15">
      <c r="A173" s="77" t="s">
        <v>303</v>
      </c>
      <c r="B173" s="78" t="s">
        <v>304</v>
      </c>
      <c r="C173" s="119"/>
      <c r="D173" s="5"/>
      <c r="E173" s="102"/>
      <c r="F173" s="102"/>
      <c r="G173" s="102"/>
      <c r="H173" s="102"/>
      <c r="I173" s="110"/>
    </row>
    <row r="174" spans="1:10" x14ac:dyDescent="0.15">
      <c r="A174" s="77" t="s">
        <v>305</v>
      </c>
      <c r="B174" s="78" t="s">
        <v>304</v>
      </c>
      <c r="C174" s="119"/>
      <c r="D174" s="5"/>
      <c r="E174" s="102"/>
      <c r="F174" s="102"/>
      <c r="G174" s="102"/>
      <c r="H174" s="102"/>
      <c r="I174" s="110"/>
    </row>
    <row r="175" spans="1:10" x14ac:dyDescent="0.15">
      <c r="A175" s="14" t="s">
        <v>31</v>
      </c>
      <c r="B175" s="64" t="s">
        <v>32</v>
      </c>
      <c r="C175" s="119" t="s">
        <v>6</v>
      </c>
      <c r="D175" s="5">
        <f>'Memorial de Calculo'!E177</f>
        <v>37.85</v>
      </c>
      <c r="E175" s="127"/>
      <c r="F175" s="127"/>
      <c r="G175" s="127"/>
      <c r="H175" s="127"/>
      <c r="I175" s="15">
        <f t="shared" ref="I175" si="22">H175+G175</f>
        <v>0</v>
      </c>
    </row>
    <row r="176" spans="1:10" x14ac:dyDescent="0.15">
      <c r="A176" s="14" t="s">
        <v>33</v>
      </c>
      <c r="B176" s="64" t="s">
        <v>34</v>
      </c>
      <c r="C176" s="119" t="s">
        <v>9</v>
      </c>
      <c r="D176" s="5">
        <f>'Memorial de Calculo'!E178</f>
        <v>33.1</v>
      </c>
      <c r="E176" s="127"/>
      <c r="F176" s="127"/>
      <c r="G176" s="127"/>
      <c r="H176" s="127"/>
      <c r="I176" s="15">
        <f t="shared" ref="I176:I177" si="23">H176+G176</f>
        <v>0</v>
      </c>
    </row>
    <row r="177" spans="1:9" x14ac:dyDescent="0.15">
      <c r="A177" s="14" t="s">
        <v>35</v>
      </c>
      <c r="B177" s="28" t="s">
        <v>36</v>
      </c>
      <c r="C177" s="119" t="s">
        <v>6</v>
      </c>
      <c r="D177" s="5">
        <f>'Memorial de Calculo'!E179</f>
        <v>7.56</v>
      </c>
      <c r="E177" s="127"/>
      <c r="F177" s="127"/>
      <c r="G177" s="127"/>
      <c r="H177" s="127"/>
      <c r="I177" s="15">
        <f t="shared" si="23"/>
        <v>0</v>
      </c>
    </row>
    <row r="178" spans="1:9" x14ac:dyDescent="0.15">
      <c r="A178" s="52"/>
      <c r="B178" s="68"/>
      <c r="C178" s="56"/>
      <c r="D178" s="99"/>
      <c r="E178" s="100"/>
      <c r="F178" s="100"/>
      <c r="G178" s="100"/>
      <c r="H178" s="101" t="s">
        <v>326</v>
      </c>
      <c r="I178" s="109">
        <f>SUM(I175:I177)</f>
        <v>0</v>
      </c>
    </row>
    <row r="179" spans="1:9" x14ac:dyDescent="0.15">
      <c r="A179" s="77" t="s">
        <v>306</v>
      </c>
      <c r="B179" s="78" t="s">
        <v>307</v>
      </c>
      <c r="C179" s="119"/>
      <c r="D179" s="5"/>
      <c r="E179" s="102"/>
      <c r="F179" s="102"/>
      <c r="G179" s="102"/>
      <c r="H179" s="102"/>
      <c r="I179" s="110"/>
    </row>
    <row r="180" spans="1:9" x14ac:dyDescent="0.15">
      <c r="A180" s="77" t="s">
        <v>308</v>
      </c>
      <c r="B180" s="78" t="s">
        <v>307</v>
      </c>
      <c r="C180" s="119"/>
      <c r="D180" s="5"/>
      <c r="E180" s="102"/>
      <c r="F180" s="102"/>
      <c r="G180" s="102"/>
      <c r="H180" s="102"/>
      <c r="I180" s="110"/>
    </row>
    <row r="181" spans="1:9" x14ac:dyDescent="0.15">
      <c r="A181" s="14" t="s">
        <v>37</v>
      </c>
      <c r="B181" s="65" t="s">
        <v>47</v>
      </c>
      <c r="C181" s="119" t="s">
        <v>7</v>
      </c>
      <c r="D181" s="5">
        <f>'Memorial de Calculo'!E183</f>
        <v>2</v>
      </c>
      <c r="E181" s="127"/>
      <c r="F181" s="127"/>
      <c r="G181" s="127"/>
      <c r="H181" s="127"/>
      <c r="I181" s="15">
        <f t="shared" ref="I181" si="24">H181+G181</f>
        <v>0</v>
      </c>
    </row>
    <row r="182" spans="1:9" x14ac:dyDescent="0.15">
      <c r="A182" s="14">
        <v>230105</v>
      </c>
      <c r="B182" s="65" t="s">
        <v>269</v>
      </c>
      <c r="C182" s="119" t="s">
        <v>7</v>
      </c>
      <c r="D182" s="5">
        <f>'Memorial de Calculo'!E184</f>
        <v>3</v>
      </c>
      <c r="E182" s="127"/>
      <c r="F182" s="127"/>
      <c r="G182" s="127"/>
      <c r="H182" s="127"/>
      <c r="I182" s="15">
        <f t="shared" ref="I182:I184" si="25">H182+G182</f>
        <v>0</v>
      </c>
    </row>
    <row r="183" spans="1:9" x14ac:dyDescent="0.15">
      <c r="A183" s="14">
        <v>230202</v>
      </c>
      <c r="B183" s="65" t="s">
        <v>270</v>
      </c>
      <c r="C183" s="119" t="s">
        <v>7</v>
      </c>
      <c r="D183" s="5">
        <f>'Memorial de Calculo'!E185</f>
        <v>12</v>
      </c>
      <c r="E183" s="127"/>
      <c r="F183" s="127"/>
      <c r="G183" s="127"/>
      <c r="H183" s="127"/>
      <c r="I183" s="15">
        <f t="shared" si="25"/>
        <v>0</v>
      </c>
    </row>
    <row r="184" spans="1:9" x14ac:dyDescent="0.15">
      <c r="A184" s="14">
        <v>230105</v>
      </c>
      <c r="B184" s="65" t="s">
        <v>269</v>
      </c>
      <c r="C184" s="119" t="s">
        <v>7</v>
      </c>
      <c r="D184" s="5">
        <f>'Memorial de Calculo'!E186</f>
        <v>3</v>
      </c>
      <c r="E184" s="127"/>
      <c r="F184" s="127"/>
      <c r="G184" s="127"/>
      <c r="H184" s="127"/>
      <c r="I184" s="15">
        <f t="shared" si="25"/>
        <v>0</v>
      </c>
    </row>
    <row r="185" spans="1:9" x14ac:dyDescent="0.15">
      <c r="A185" s="52"/>
      <c r="B185" s="68"/>
      <c r="C185" s="56"/>
      <c r="D185" s="99"/>
      <c r="E185" s="100"/>
      <c r="F185" s="100"/>
      <c r="G185" s="100"/>
      <c r="H185" s="101" t="s">
        <v>326</v>
      </c>
      <c r="I185" s="109">
        <f>SUM(I181:I184)</f>
        <v>0</v>
      </c>
    </row>
    <row r="186" spans="1:9" x14ac:dyDescent="0.15">
      <c r="A186" s="77" t="s">
        <v>309</v>
      </c>
      <c r="B186" s="78" t="s">
        <v>310</v>
      </c>
      <c r="C186" s="119"/>
      <c r="D186" s="5"/>
      <c r="E186" s="102"/>
      <c r="F186" s="102"/>
      <c r="G186" s="102"/>
      <c r="H186" s="102"/>
      <c r="I186" s="110"/>
    </row>
    <row r="187" spans="1:9" x14ac:dyDescent="0.15">
      <c r="A187" s="77" t="s">
        <v>311</v>
      </c>
      <c r="B187" s="78" t="s">
        <v>310</v>
      </c>
      <c r="C187" s="119"/>
      <c r="D187" s="5"/>
      <c r="E187" s="102"/>
      <c r="F187" s="102"/>
      <c r="G187" s="102"/>
      <c r="H187" s="102"/>
      <c r="I187" s="110"/>
    </row>
    <row r="188" spans="1:9" x14ac:dyDescent="0.15">
      <c r="A188" s="14" t="s">
        <v>38</v>
      </c>
      <c r="B188" s="64" t="s">
        <v>39</v>
      </c>
      <c r="C188" s="119" t="s">
        <v>6</v>
      </c>
      <c r="D188" s="5">
        <f>'Memorial de Calculo'!E190</f>
        <v>101.06</v>
      </c>
      <c r="E188" s="127"/>
      <c r="F188" s="127"/>
      <c r="G188" s="127"/>
      <c r="H188" s="127"/>
      <c r="I188" s="15">
        <f t="shared" ref="I188" si="26">H188+G188</f>
        <v>0</v>
      </c>
    </row>
    <row r="189" spans="1:9" x14ac:dyDescent="0.15">
      <c r="A189" s="14">
        <v>261602</v>
      </c>
      <c r="B189" s="29" t="s">
        <v>149</v>
      </c>
      <c r="C189" s="119" t="s">
        <v>6</v>
      </c>
      <c r="D189" s="5">
        <f>'Memorial de Calculo'!E191</f>
        <v>2.94</v>
      </c>
      <c r="E189" s="127"/>
      <c r="F189" s="127"/>
      <c r="G189" s="127"/>
      <c r="H189" s="127"/>
      <c r="I189" s="15">
        <f t="shared" ref="I189:I191" si="27">H189+G189</f>
        <v>0</v>
      </c>
    </row>
    <row r="190" spans="1:9" x14ac:dyDescent="0.15">
      <c r="A190" s="14">
        <v>260909</v>
      </c>
      <c r="B190" s="64" t="s">
        <v>336</v>
      </c>
      <c r="C190" s="119" t="s">
        <v>6</v>
      </c>
      <c r="D190" s="5">
        <f>'Memorial de Calculo'!E192</f>
        <v>480.83</v>
      </c>
      <c r="E190" s="127"/>
      <c r="F190" s="127"/>
      <c r="G190" s="127"/>
      <c r="H190" s="127"/>
      <c r="I190" s="15">
        <f t="shared" si="27"/>
        <v>0</v>
      </c>
    </row>
    <row r="191" spans="1:9" x14ac:dyDescent="0.15">
      <c r="A191" s="14">
        <v>261550</v>
      </c>
      <c r="B191" s="65" t="s">
        <v>337</v>
      </c>
      <c r="C191" s="119" t="s">
        <v>6</v>
      </c>
      <c r="D191" s="5">
        <f>'Memorial de Calculo'!E193</f>
        <v>170.66</v>
      </c>
      <c r="E191" s="127"/>
      <c r="F191" s="127"/>
      <c r="G191" s="127"/>
      <c r="H191" s="127"/>
      <c r="I191" s="15">
        <f t="shared" si="27"/>
        <v>0</v>
      </c>
    </row>
    <row r="192" spans="1:9" x14ac:dyDescent="0.15">
      <c r="A192" s="52"/>
      <c r="B192" s="68"/>
      <c r="C192" s="56"/>
      <c r="D192" s="99"/>
      <c r="E192" s="100"/>
      <c r="F192" s="100"/>
      <c r="G192" s="100"/>
      <c r="H192" s="101" t="s">
        <v>326</v>
      </c>
      <c r="I192" s="109">
        <f>SUM(I188:I191)</f>
        <v>0</v>
      </c>
    </row>
    <row r="193" spans="1:10" x14ac:dyDescent="0.15">
      <c r="A193" s="77" t="s">
        <v>328</v>
      </c>
      <c r="B193" s="84" t="s">
        <v>329</v>
      </c>
      <c r="C193" s="119"/>
      <c r="D193" s="5"/>
      <c r="E193" s="102"/>
      <c r="F193" s="102"/>
      <c r="G193" s="102"/>
      <c r="H193" s="102"/>
      <c r="I193" s="110"/>
    </row>
    <row r="194" spans="1:10" x14ac:dyDescent="0.15">
      <c r="A194" s="77">
        <v>270000</v>
      </c>
      <c r="B194" s="104" t="s">
        <v>312</v>
      </c>
      <c r="C194" s="119"/>
      <c r="D194" s="5"/>
      <c r="E194" s="5"/>
      <c r="F194" s="5"/>
      <c r="G194" s="5"/>
      <c r="H194" s="5"/>
      <c r="I194" s="15"/>
    </row>
    <row r="195" spans="1:10" ht="32.25" customHeight="1" x14ac:dyDescent="0.15">
      <c r="A195" s="14">
        <v>270312</v>
      </c>
      <c r="B195" s="105" t="s">
        <v>327</v>
      </c>
      <c r="C195" s="119" t="s">
        <v>78</v>
      </c>
      <c r="D195" s="5">
        <f>'Memorial de Calculo'!E197</f>
        <v>50.53</v>
      </c>
      <c r="E195" s="127"/>
      <c r="F195" s="127"/>
      <c r="G195" s="127"/>
      <c r="H195" s="127"/>
      <c r="I195" s="15">
        <f t="shared" ref="I195" si="28">H195+G195</f>
        <v>0</v>
      </c>
    </row>
    <row r="196" spans="1:10" ht="42" x14ac:dyDescent="0.15">
      <c r="A196" s="125" t="s">
        <v>373</v>
      </c>
      <c r="B196" s="82" t="s">
        <v>341</v>
      </c>
      <c r="C196" s="119" t="s">
        <v>6</v>
      </c>
      <c r="D196" s="5">
        <f>'Memorial de Calculo'!E198</f>
        <v>185.44</v>
      </c>
      <c r="E196" s="127"/>
      <c r="F196" s="127"/>
      <c r="G196" s="127"/>
      <c r="H196" s="127"/>
      <c r="I196" s="15">
        <f t="shared" ref="I196:I198" si="29">H196+G196</f>
        <v>0</v>
      </c>
      <c r="J196" s="97"/>
    </row>
    <row r="197" spans="1:10" x14ac:dyDescent="0.15">
      <c r="A197" s="14">
        <v>271850</v>
      </c>
      <c r="B197" s="82" t="s">
        <v>322</v>
      </c>
      <c r="C197" s="119" t="s">
        <v>45</v>
      </c>
      <c r="D197" s="5">
        <f>'Memorial de Calculo'!E199</f>
        <v>63.8</v>
      </c>
      <c r="E197" s="127"/>
      <c r="F197" s="127"/>
      <c r="G197" s="127"/>
      <c r="H197" s="127"/>
      <c r="I197" s="15">
        <f t="shared" si="29"/>
        <v>0</v>
      </c>
    </row>
    <row r="198" spans="1:10" x14ac:dyDescent="0.15">
      <c r="A198" s="14" t="s">
        <v>42</v>
      </c>
      <c r="B198" s="53" t="s">
        <v>323</v>
      </c>
      <c r="C198" s="119" t="s">
        <v>6</v>
      </c>
      <c r="D198" s="5">
        <f>'Memorial de Calculo'!E200</f>
        <v>741</v>
      </c>
      <c r="E198" s="127"/>
      <c r="F198" s="127"/>
      <c r="G198" s="127"/>
      <c r="H198" s="127"/>
      <c r="I198" s="15">
        <f t="shared" si="29"/>
        <v>0</v>
      </c>
    </row>
    <row r="199" spans="1:10" x14ac:dyDescent="0.15">
      <c r="A199" s="52"/>
      <c r="B199" s="68"/>
      <c r="C199" s="56"/>
      <c r="D199" s="99"/>
      <c r="E199" s="100"/>
      <c r="F199" s="100"/>
      <c r="G199" s="100"/>
      <c r="H199" s="101" t="s">
        <v>326</v>
      </c>
      <c r="I199" s="109">
        <f>SUM(I195:I198)</f>
        <v>0</v>
      </c>
    </row>
    <row r="200" spans="1:10" x14ac:dyDescent="0.15">
      <c r="A200" s="14"/>
      <c r="B200" s="30"/>
      <c r="C200" s="119"/>
      <c r="D200" s="5"/>
      <c r="E200" s="102"/>
      <c r="F200" s="102"/>
      <c r="G200" s="102"/>
      <c r="H200" s="102"/>
      <c r="I200" s="110"/>
    </row>
    <row r="201" spans="1:10" x14ac:dyDescent="0.15">
      <c r="A201" s="14"/>
      <c r="B201" s="53"/>
      <c r="C201" s="119"/>
      <c r="D201" s="5"/>
      <c r="E201" s="102"/>
      <c r="F201" s="102"/>
      <c r="G201" s="102"/>
      <c r="H201" s="101" t="s">
        <v>326</v>
      </c>
      <c r="I201" s="109">
        <f>I199+I192+I185+I178+I172+I166+I155+I151+I146+I140+I134+I130+I125+I75+I42+I34+I24</f>
        <v>0</v>
      </c>
    </row>
    <row r="202" spans="1:10" x14ac:dyDescent="0.15">
      <c r="A202" s="14"/>
      <c r="B202" s="53"/>
      <c r="C202" s="119"/>
      <c r="D202" s="5"/>
      <c r="E202" s="102"/>
      <c r="F202" s="102"/>
      <c r="G202" s="102"/>
      <c r="H202" s="106"/>
      <c r="I202" s="111"/>
    </row>
    <row r="203" spans="1:10" x14ac:dyDescent="0.15">
      <c r="A203" s="14"/>
      <c r="B203" s="53"/>
      <c r="C203" s="119"/>
      <c r="D203" s="5"/>
      <c r="E203" s="102"/>
      <c r="F203" s="102"/>
      <c r="G203" s="102"/>
      <c r="H203" s="107" t="s">
        <v>374</v>
      </c>
      <c r="I203" s="111">
        <f>I201*0.273</f>
        <v>0</v>
      </c>
    </row>
    <row r="204" spans="1:10" x14ac:dyDescent="0.15">
      <c r="A204" s="14"/>
      <c r="B204" s="53"/>
      <c r="C204" s="119"/>
      <c r="D204" s="5"/>
      <c r="E204" s="102"/>
      <c r="F204" s="102"/>
      <c r="G204" s="102"/>
      <c r="H204" s="102"/>
      <c r="I204" s="110"/>
    </row>
    <row r="205" spans="1:10" ht="15" thickBot="1" x14ac:dyDescent="0.2">
      <c r="A205" s="112"/>
      <c r="B205" s="113"/>
      <c r="C205" s="114"/>
      <c r="D205" s="115"/>
      <c r="E205" s="116"/>
      <c r="F205" s="116"/>
      <c r="G205" s="116"/>
      <c r="H205" s="117" t="s">
        <v>375</v>
      </c>
      <c r="I205" s="118">
        <f>I203+I201</f>
        <v>0</v>
      </c>
    </row>
  </sheetData>
  <sheetProtection password="D960" sheet="1" objects="1" scenarios="1"/>
  <sortState ref="A72:J119">
    <sortCondition ref="A72"/>
  </sortState>
  <mergeCells count="8">
    <mergeCell ref="A9:I9"/>
    <mergeCell ref="A10:I10"/>
    <mergeCell ref="A11:I11"/>
    <mergeCell ref="A1:I3"/>
    <mergeCell ref="A8:I8"/>
    <mergeCell ref="A6:I7"/>
    <mergeCell ref="A5:I5"/>
    <mergeCell ref="A4:I4"/>
  </mergeCells>
  <printOptions horizontalCentered="1" verticalCentered="1"/>
  <pageMargins left="0.31496062992125984" right="0.31496062992125984" top="0.59055118110236227" bottom="0.59055118110236227" header="0.31496062992125984" footer="0.31496062992125984"/>
  <pageSetup paperSize="9" scale="80" orientation="landscape" horizontalDpi="4294967294" verticalDpi="4294967294" r:id="rId1"/>
  <headerFooter>
    <oddFooter>&amp;L&amp;P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workbookViewId="0">
      <selection sqref="A1:I5"/>
    </sheetView>
  </sheetViews>
  <sheetFormatPr baseColWidth="10" defaultColWidth="8.83203125" defaultRowHeight="14" x14ac:dyDescent="0.15"/>
  <cols>
    <col min="1" max="1" width="8.83203125" style="1"/>
    <col min="2" max="2" width="59.83203125" style="2" customWidth="1"/>
    <col min="3" max="3" width="15.1640625" style="1" bestFit="1" customWidth="1"/>
    <col min="4" max="4" width="11.5" style="4" bestFit="1" customWidth="1"/>
    <col min="5" max="5" width="15.1640625" style="4" bestFit="1" customWidth="1"/>
    <col min="6" max="6" width="12.6640625" style="4" bestFit="1" customWidth="1"/>
    <col min="7" max="7" width="15.1640625" style="1" bestFit="1" customWidth="1"/>
    <col min="8" max="8" width="11.5" style="4" bestFit="1" customWidth="1"/>
    <col min="9" max="9" width="15.6640625" style="4" customWidth="1"/>
  </cols>
  <sheetData>
    <row r="1" spans="1:9" s="3" customFormat="1" ht="18" customHeight="1" x14ac:dyDescent="0.15">
      <c r="A1" s="137"/>
      <c r="B1" s="138"/>
      <c r="C1" s="138"/>
      <c r="D1" s="138"/>
      <c r="E1" s="138"/>
      <c r="F1" s="138"/>
      <c r="G1" s="138"/>
      <c r="H1" s="138"/>
      <c r="I1" s="139"/>
    </row>
    <row r="2" spans="1:9" s="3" customFormat="1" ht="18" customHeight="1" x14ac:dyDescent="0.15">
      <c r="A2" s="134"/>
      <c r="B2" s="135"/>
      <c r="C2" s="135"/>
      <c r="D2" s="135"/>
      <c r="E2" s="135"/>
      <c r="F2" s="135"/>
      <c r="G2" s="135"/>
      <c r="H2" s="135"/>
      <c r="I2" s="136"/>
    </row>
    <row r="3" spans="1:9" s="3" customFormat="1" ht="18" customHeight="1" x14ac:dyDescent="0.15">
      <c r="A3" s="134"/>
      <c r="B3" s="135"/>
      <c r="C3" s="135"/>
      <c r="D3" s="135"/>
      <c r="E3" s="135"/>
      <c r="F3" s="135"/>
      <c r="G3" s="135"/>
      <c r="H3" s="135"/>
      <c r="I3" s="136"/>
    </row>
    <row r="4" spans="1:9" s="3" customFormat="1" ht="18" customHeight="1" x14ac:dyDescent="0.2">
      <c r="A4" s="134"/>
      <c r="B4" s="135"/>
      <c r="C4" s="135"/>
      <c r="D4" s="135"/>
      <c r="E4" s="135"/>
      <c r="F4" s="135"/>
      <c r="G4" s="135"/>
      <c r="H4" s="135"/>
      <c r="I4" s="136"/>
    </row>
    <row r="5" spans="1:9" s="3" customFormat="1" ht="18" customHeight="1" x14ac:dyDescent="0.2">
      <c r="A5" s="134"/>
      <c r="B5" s="135"/>
      <c r="C5" s="135"/>
      <c r="D5" s="135"/>
      <c r="E5" s="135"/>
      <c r="F5" s="135"/>
      <c r="G5" s="135"/>
      <c r="H5" s="135"/>
      <c r="I5" s="136"/>
    </row>
    <row r="6" spans="1:9" s="3" customFormat="1" ht="18" customHeight="1" x14ac:dyDescent="0.15">
      <c r="A6" s="140" t="s">
        <v>378</v>
      </c>
      <c r="B6" s="141"/>
      <c r="C6" s="141"/>
      <c r="D6" s="141"/>
      <c r="E6" s="141"/>
      <c r="F6" s="141"/>
      <c r="G6" s="141"/>
      <c r="H6" s="141"/>
      <c r="I6" s="142"/>
    </row>
    <row r="7" spans="1:9" s="3" customFormat="1" ht="18" customHeight="1" x14ac:dyDescent="0.15">
      <c r="A7" s="140"/>
      <c r="B7" s="141"/>
      <c r="C7" s="141"/>
      <c r="D7" s="141"/>
      <c r="E7" s="141"/>
      <c r="F7" s="141"/>
      <c r="G7" s="141"/>
      <c r="H7" s="141"/>
      <c r="I7" s="142"/>
    </row>
    <row r="8" spans="1:9" s="3" customFormat="1" ht="18" x14ac:dyDescent="0.2">
      <c r="A8" s="134" t="s">
        <v>380</v>
      </c>
      <c r="B8" s="135"/>
      <c r="C8" s="135"/>
      <c r="D8" s="135"/>
      <c r="E8" s="135"/>
      <c r="F8" s="135"/>
      <c r="G8" s="135"/>
      <c r="H8" s="135"/>
      <c r="I8" s="136"/>
    </row>
    <row r="9" spans="1:9" s="3" customFormat="1" ht="12.75" customHeight="1" x14ac:dyDescent="0.15">
      <c r="A9" s="128" t="s">
        <v>381</v>
      </c>
      <c r="B9" s="129"/>
      <c r="C9" s="129"/>
      <c r="D9" s="129"/>
      <c r="E9" s="129"/>
      <c r="F9" s="129"/>
      <c r="G9" s="129"/>
      <c r="H9" s="129"/>
      <c r="I9" s="130"/>
    </row>
    <row r="10" spans="1:9" s="3" customFormat="1" ht="12.75" customHeight="1" x14ac:dyDescent="0.15">
      <c r="A10" s="128" t="s">
        <v>401</v>
      </c>
      <c r="B10" s="129"/>
      <c r="C10" s="129"/>
      <c r="D10" s="129"/>
      <c r="E10" s="129"/>
      <c r="F10" s="129"/>
      <c r="G10" s="129"/>
      <c r="H10" s="129"/>
      <c r="I10" s="130"/>
    </row>
    <row r="11" spans="1:9" s="3" customFormat="1" ht="12.75" customHeight="1" x14ac:dyDescent="0.15">
      <c r="A11" s="131" t="s">
        <v>402</v>
      </c>
      <c r="B11" s="132"/>
      <c r="C11" s="132"/>
      <c r="D11" s="132"/>
      <c r="E11" s="132"/>
      <c r="F11" s="132"/>
      <c r="G11" s="132"/>
      <c r="H11" s="132"/>
      <c r="I11" s="133"/>
    </row>
    <row r="12" spans="1:9" ht="28" x14ac:dyDescent="0.15">
      <c r="A12" s="11" t="s">
        <v>0</v>
      </c>
      <c r="B12" s="8" t="s">
        <v>1</v>
      </c>
      <c r="C12" s="34" t="s">
        <v>57</v>
      </c>
      <c r="D12" s="34" t="s">
        <v>55</v>
      </c>
      <c r="E12" s="34" t="s">
        <v>57</v>
      </c>
      <c r="F12" s="34" t="s">
        <v>56</v>
      </c>
      <c r="G12" s="34" t="s">
        <v>57</v>
      </c>
      <c r="H12" s="34" t="s">
        <v>80</v>
      </c>
      <c r="I12" s="12" t="s">
        <v>52</v>
      </c>
    </row>
    <row r="13" spans="1:9" x14ac:dyDescent="0.15">
      <c r="A13" s="61" t="s">
        <v>382</v>
      </c>
      <c r="B13" s="123" t="str">
        <f>Orçamento!B13</f>
        <v>SERVIÇOS PRELIMINARES</v>
      </c>
      <c r="C13" s="37">
        <v>1</v>
      </c>
      <c r="D13" s="32">
        <f t="shared" ref="D13:D29" si="0">C13*I13</f>
        <v>0</v>
      </c>
      <c r="E13" s="37">
        <v>0</v>
      </c>
      <c r="F13" s="32">
        <f t="shared" ref="F13:F29" si="1">E13*I13</f>
        <v>0</v>
      </c>
      <c r="G13" s="37">
        <v>0</v>
      </c>
      <c r="H13" s="32">
        <f t="shared" ref="H13:H29" si="2">G13*I13</f>
        <v>0</v>
      </c>
      <c r="I13" s="36">
        <f>Orçamento!I24</f>
        <v>0</v>
      </c>
    </row>
    <row r="14" spans="1:9" x14ac:dyDescent="0.15">
      <c r="A14" s="13" t="str">
        <f>Orçamento!A25</f>
        <v>167</v>
      </c>
      <c r="B14" s="76" t="str">
        <f>Orçamento!B25</f>
        <v>FUNDAÇÕES E SONDAGENS</v>
      </c>
      <c r="C14" s="37">
        <v>1</v>
      </c>
      <c r="D14" s="32">
        <f t="shared" si="0"/>
        <v>0</v>
      </c>
      <c r="E14" s="37">
        <v>0</v>
      </c>
      <c r="F14" s="32">
        <f t="shared" si="1"/>
        <v>0</v>
      </c>
      <c r="G14" s="37">
        <v>0</v>
      </c>
      <c r="H14" s="32">
        <f t="shared" si="2"/>
        <v>0</v>
      </c>
      <c r="I14" s="36">
        <f>Orçamento!I34</f>
        <v>0</v>
      </c>
    </row>
    <row r="15" spans="1:9" x14ac:dyDescent="0.15">
      <c r="A15" s="13" t="str">
        <f>Orçamento!A35</f>
        <v>168</v>
      </c>
      <c r="B15" s="29" t="str">
        <f>Orçamento!B35</f>
        <v>ESTRUTURA</v>
      </c>
      <c r="C15" s="38">
        <v>0.5</v>
      </c>
      <c r="D15" s="32">
        <f t="shared" si="0"/>
        <v>0</v>
      </c>
      <c r="E15" s="38">
        <v>0.5</v>
      </c>
      <c r="F15" s="32">
        <f t="shared" si="1"/>
        <v>0</v>
      </c>
      <c r="G15" s="38">
        <v>0</v>
      </c>
      <c r="H15" s="32">
        <f t="shared" si="2"/>
        <v>0</v>
      </c>
      <c r="I15" s="15">
        <f>Orçamento!I42</f>
        <v>0</v>
      </c>
    </row>
    <row r="16" spans="1:9" x14ac:dyDescent="0.15">
      <c r="A16" s="13" t="str">
        <f>Orçamento!A43</f>
        <v>169</v>
      </c>
      <c r="B16" s="7" t="str">
        <f>Orçamento!B43</f>
        <v>INST. ELÉT./TELEFÔNICA/CABEAMENTO ESTRUTURADO</v>
      </c>
      <c r="C16" s="37">
        <v>0.1</v>
      </c>
      <c r="D16" s="32">
        <f t="shared" si="0"/>
        <v>0</v>
      </c>
      <c r="E16" s="37">
        <v>0.3</v>
      </c>
      <c r="F16" s="32">
        <f t="shared" si="1"/>
        <v>0</v>
      </c>
      <c r="G16" s="37">
        <v>0.6</v>
      </c>
      <c r="H16" s="32">
        <f t="shared" si="2"/>
        <v>0</v>
      </c>
      <c r="I16" s="36">
        <f>Orçamento!I75</f>
        <v>0</v>
      </c>
    </row>
    <row r="17" spans="1:9" x14ac:dyDescent="0.15">
      <c r="A17" s="13" t="str">
        <f>Orçamento!A76</f>
        <v>170</v>
      </c>
      <c r="B17" s="28" t="str">
        <f>Orçamento!B76</f>
        <v>INSTALAÇÕES HIDRO-SANITÁRIAS</v>
      </c>
      <c r="C17" s="38">
        <v>0.1</v>
      </c>
      <c r="D17" s="32">
        <f t="shared" si="0"/>
        <v>0</v>
      </c>
      <c r="E17" s="38">
        <v>0.8</v>
      </c>
      <c r="F17" s="32">
        <f t="shared" si="1"/>
        <v>0</v>
      </c>
      <c r="G17" s="38">
        <v>0.1</v>
      </c>
      <c r="H17" s="32">
        <f t="shared" si="2"/>
        <v>0</v>
      </c>
      <c r="I17" s="15">
        <f>Orçamento!I125</f>
        <v>0</v>
      </c>
    </row>
    <row r="18" spans="1:9" ht="15" customHeight="1" x14ac:dyDescent="0.15">
      <c r="A18" s="16" t="str">
        <f>Orçamento!A126</f>
        <v>172</v>
      </c>
      <c r="B18" s="28" t="str">
        <f>Orçamento!B126</f>
        <v>ALVENARIAS E DIVISÓRIAS</v>
      </c>
      <c r="C18" s="39">
        <v>1</v>
      </c>
      <c r="D18" s="32">
        <f t="shared" si="0"/>
        <v>0</v>
      </c>
      <c r="E18" s="39">
        <v>0</v>
      </c>
      <c r="F18" s="32">
        <f t="shared" si="1"/>
        <v>0</v>
      </c>
      <c r="G18" s="39">
        <v>0</v>
      </c>
      <c r="H18" s="32">
        <f t="shared" si="2"/>
        <v>0</v>
      </c>
      <c r="I18" s="15">
        <f>Orçamento!I130</f>
        <v>0</v>
      </c>
    </row>
    <row r="19" spans="1:9" x14ac:dyDescent="0.15">
      <c r="A19" s="13">
        <f>Orçamento!A131</f>
        <v>177</v>
      </c>
      <c r="B19" s="28" t="str">
        <f>Orçamento!B131</f>
        <v>ESTRUTURAS METÁLICAS</v>
      </c>
      <c r="C19" s="37">
        <v>0.3</v>
      </c>
      <c r="D19" s="32">
        <f t="shared" si="0"/>
        <v>0</v>
      </c>
      <c r="E19" s="37">
        <v>0.5</v>
      </c>
      <c r="F19" s="32">
        <f t="shared" si="1"/>
        <v>0</v>
      </c>
      <c r="G19" s="37">
        <v>0.2</v>
      </c>
      <c r="H19" s="32">
        <f t="shared" si="2"/>
        <v>0</v>
      </c>
      <c r="I19" s="15">
        <f>Orçamento!I134</f>
        <v>0</v>
      </c>
    </row>
    <row r="20" spans="1:9" x14ac:dyDescent="0.15">
      <c r="A20" s="16">
        <v>178</v>
      </c>
      <c r="B20" s="28" t="str">
        <f>Orçamento!B135</f>
        <v>COBERTURAS</v>
      </c>
      <c r="C20" s="39">
        <v>0</v>
      </c>
      <c r="D20" s="32">
        <f t="shared" si="0"/>
        <v>0</v>
      </c>
      <c r="E20" s="39">
        <v>0.5</v>
      </c>
      <c r="F20" s="32">
        <f t="shared" si="1"/>
        <v>0</v>
      </c>
      <c r="G20" s="39">
        <v>0.5</v>
      </c>
      <c r="H20" s="32">
        <f t="shared" si="2"/>
        <v>0</v>
      </c>
      <c r="I20" s="15">
        <f>Orçamento!I140</f>
        <v>0</v>
      </c>
    </row>
    <row r="21" spans="1:9" x14ac:dyDescent="0.15">
      <c r="A21" s="14" t="str">
        <f>Orçamento!A141</f>
        <v>179</v>
      </c>
      <c r="B21" s="29" t="s">
        <v>383</v>
      </c>
      <c r="C21" s="39">
        <v>0</v>
      </c>
      <c r="D21" s="32">
        <f t="shared" si="0"/>
        <v>0</v>
      </c>
      <c r="E21" s="39">
        <v>0</v>
      </c>
      <c r="F21" s="32">
        <f t="shared" si="1"/>
        <v>0</v>
      </c>
      <c r="G21" s="39">
        <v>1</v>
      </c>
      <c r="H21" s="32">
        <f t="shared" si="2"/>
        <v>0</v>
      </c>
      <c r="I21" s="15">
        <f>Orçamento!I146</f>
        <v>0</v>
      </c>
    </row>
    <row r="22" spans="1:9" x14ac:dyDescent="0.15">
      <c r="A22" s="13" t="str">
        <f>Orçamento!A147</f>
        <v>180</v>
      </c>
      <c r="B22" s="28" t="str">
        <f>Orçamento!B147</f>
        <v>ESQUADRIAS METÁLICAS</v>
      </c>
      <c r="C22" s="37">
        <v>0</v>
      </c>
      <c r="D22" s="32">
        <f t="shared" si="0"/>
        <v>0</v>
      </c>
      <c r="E22" s="37">
        <v>0.5</v>
      </c>
      <c r="F22" s="32">
        <f t="shared" si="1"/>
        <v>0</v>
      </c>
      <c r="G22" s="37">
        <v>0.5</v>
      </c>
      <c r="H22" s="32">
        <f t="shared" si="2"/>
        <v>0</v>
      </c>
      <c r="I22" s="15">
        <f>Orçamento!I151</f>
        <v>0</v>
      </c>
    </row>
    <row r="23" spans="1:9" x14ac:dyDescent="0.15">
      <c r="A23" s="13">
        <v>181</v>
      </c>
      <c r="B23" s="28" t="str">
        <f>Orçamento!B152</f>
        <v>VIDROS</v>
      </c>
      <c r="C23" s="37">
        <v>0</v>
      </c>
      <c r="D23" s="32">
        <f t="shared" si="0"/>
        <v>0</v>
      </c>
      <c r="E23" s="37">
        <v>0</v>
      </c>
      <c r="F23" s="32">
        <f t="shared" si="1"/>
        <v>0</v>
      </c>
      <c r="G23" s="37">
        <v>1</v>
      </c>
      <c r="H23" s="32">
        <f t="shared" si="2"/>
        <v>0</v>
      </c>
      <c r="I23" s="15">
        <f>Orçamento!I155</f>
        <v>0</v>
      </c>
    </row>
    <row r="24" spans="1:9" x14ac:dyDescent="0.15">
      <c r="A24" s="13" t="str">
        <f>Orçamento!A156</f>
        <v>182</v>
      </c>
      <c r="B24" s="28" t="str">
        <f>Orçamento!B156</f>
        <v>REVESTIMENTO DE PAREDES</v>
      </c>
      <c r="C24" s="37">
        <v>0.2</v>
      </c>
      <c r="D24" s="32">
        <f t="shared" si="0"/>
        <v>0</v>
      </c>
      <c r="E24" s="37">
        <v>0.8</v>
      </c>
      <c r="F24" s="32">
        <f t="shared" si="1"/>
        <v>0</v>
      </c>
      <c r="G24" s="37">
        <v>0</v>
      </c>
      <c r="H24" s="32">
        <f t="shared" si="2"/>
        <v>0</v>
      </c>
      <c r="I24" s="15">
        <f>Orçamento!I166</f>
        <v>0</v>
      </c>
    </row>
    <row r="25" spans="1:9" x14ac:dyDescent="0.15">
      <c r="A25" s="13" t="str">
        <f>Orçamento!A167</f>
        <v>183</v>
      </c>
      <c r="B25" s="28" t="str">
        <f>Orçamento!B167</f>
        <v>FORROS</v>
      </c>
      <c r="C25" s="39">
        <v>0</v>
      </c>
      <c r="D25" s="32">
        <f t="shared" si="0"/>
        <v>0</v>
      </c>
      <c r="E25" s="39">
        <v>1</v>
      </c>
      <c r="F25" s="32">
        <f t="shared" si="1"/>
        <v>0</v>
      </c>
      <c r="G25" s="39">
        <v>0</v>
      </c>
      <c r="H25" s="32">
        <f t="shared" si="2"/>
        <v>0</v>
      </c>
      <c r="I25" s="15">
        <f>Orçamento!I172</f>
        <v>0</v>
      </c>
    </row>
    <row r="26" spans="1:9" x14ac:dyDescent="0.15">
      <c r="A26" s="13">
        <v>184</v>
      </c>
      <c r="B26" s="28" t="str">
        <f>Orçamento!B173</f>
        <v>REVESTIMENTO DE PISO</v>
      </c>
      <c r="C26" s="38">
        <v>0</v>
      </c>
      <c r="D26" s="32">
        <f t="shared" si="0"/>
        <v>0</v>
      </c>
      <c r="E26" s="38">
        <v>0</v>
      </c>
      <c r="F26" s="32">
        <f t="shared" si="1"/>
        <v>0</v>
      </c>
      <c r="G26" s="38">
        <v>1</v>
      </c>
      <c r="H26" s="32">
        <f t="shared" si="2"/>
        <v>0</v>
      </c>
      <c r="I26" s="15">
        <f>Orçamento!I178</f>
        <v>0</v>
      </c>
    </row>
    <row r="27" spans="1:9" x14ac:dyDescent="0.15">
      <c r="A27" s="13">
        <v>185</v>
      </c>
      <c r="B27" s="28" t="str">
        <f>Orçamento!B179</f>
        <v>FERRAGENS</v>
      </c>
      <c r="C27" s="38">
        <v>0</v>
      </c>
      <c r="D27" s="32">
        <f t="shared" si="0"/>
        <v>0</v>
      </c>
      <c r="E27" s="38">
        <v>0</v>
      </c>
      <c r="F27" s="32">
        <f t="shared" si="1"/>
        <v>0</v>
      </c>
      <c r="G27" s="38">
        <v>1</v>
      </c>
      <c r="H27" s="32">
        <f t="shared" si="2"/>
        <v>0</v>
      </c>
      <c r="I27" s="15">
        <f>Orçamento!I185</f>
        <v>0</v>
      </c>
    </row>
    <row r="28" spans="1:9" x14ac:dyDescent="0.15">
      <c r="A28" s="13">
        <v>188</v>
      </c>
      <c r="B28" s="28" t="str">
        <f>Orçamento!B186</f>
        <v>PINTURA</v>
      </c>
      <c r="C28" s="38">
        <v>0</v>
      </c>
      <c r="D28" s="32">
        <f t="shared" si="0"/>
        <v>0</v>
      </c>
      <c r="E28" s="38">
        <v>0</v>
      </c>
      <c r="F28" s="32">
        <f t="shared" si="1"/>
        <v>0</v>
      </c>
      <c r="G28" s="38">
        <v>1</v>
      </c>
      <c r="H28" s="32">
        <f t="shared" si="2"/>
        <v>0</v>
      </c>
      <c r="I28" s="15">
        <f>Orçamento!I192</f>
        <v>0</v>
      </c>
    </row>
    <row r="29" spans="1:9" x14ac:dyDescent="0.15">
      <c r="A29" s="13">
        <v>189</v>
      </c>
      <c r="B29" s="82" t="str">
        <f>Orçamento!B193</f>
        <v>DIVERSOS</v>
      </c>
      <c r="C29" s="37">
        <v>0</v>
      </c>
      <c r="D29" s="32">
        <f t="shared" si="0"/>
        <v>0</v>
      </c>
      <c r="E29" s="37">
        <v>0.5</v>
      </c>
      <c r="F29" s="32">
        <f t="shared" si="1"/>
        <v>0</v>
      </c>
      <c r="G29" s="37">
        <v>0.5</v>
      </c>
      <c r="H29" s="32">
        <f t="shared" si="2"/>
        <v>0</v>
      </c>
      <c r="I29" s="15">
        <f>Orçamento!I199</f>
        <v>0</v>
      </c>
    </row>
    <row r="30" spans="1:9" x14ac:dyDescent="0.15">
      <c r="A30" s="40"/>
      <c r="B30" s="27"/>
      <c r="C30" s="9" t="s">
        <v>53</v>
      </c>
      <c r="D30" s="9">
        <f>SUM(D13:D29)</f>
        <v>0</v>
      </c>
      <c r="E30" s="9" t="s">
        <v>53</v>
      </c>
      <c r="F30" s="9">
        <f>SUM(F13:F29)</f>
        <v>0</v>
      </c>
      <c r="G30" s="9" t="s">
        <v>53</v>
      </c>
      <c r="H30" s="9">
        <f>SUM(H13:H29)</f>
        <v>0</v>
      </c>
      <c r="I30" s="21">
        <f>SUM(I13:I29)</f>
        <v>0</v>
      </c>
    </row>
    <row r="31" spans="1:9" x14ac:dyDescent="0.15">
      <c r="A31" s="40"/>
      <c r="B31" s="27"/>
      <c r="C31" s="9" t="s">
        <v>54</v>
      </c>
      <c r="D31" s="9">
        <f>D30*0.273</f>
        <v>0</v>
      </c>
      <c r="E31" s="9" t="s">
        <v>54</v>
      </c>
      <c r="F31" s="9">
        <f>F30*0.273</f>
        <v>0</v>
      </c>
      <c r="G31" s="9" t="s">
        <v>54</v>
      </c>
      <c r="H31" s="9">
        <f>H30*0.273</f>
        <v>0</v>
      </c>
      <c r="I31" s="21">
        <f t="shared" ref="I31:I32" si="3">D31+F31+H31</f>
        <v>0</v>
      </c>
    </row>
    <row r="32" spans="1:9" ht="15" thickBot="1" x14ac:dyDescent="0.2">
      <c r="A32" s="41"/>
      <c r="B32" s="42"/>
      <c r="C32" s="43" t="s">
        <v>81</v>
      </c>
      <c r="D32" s="25">
        <f>D31+D30</f>
        <v>0</v>
      </c>
      <c r="E32" s="43" t="s">
        <v>81</v>
      </c>
      <c r="F32" s="44">
        <f>F31+F30</f>
        <v>0</v>
      </c>
      <c r="G32" s="43" t="s">
        <v>81</v>
      </c>
      <c r="H32" s="25">
        <f>H31+H30</f>
        <v>0</v>
      </c>
      <c r="I32" s="26">
        <f t="shared" si="3"/>
        <v>0</v>
      </c>
    </row>
    <row r="33" spans="1:9" x14ac:dyDescent="0.15">
      <c r="A33" s="17"/>
      <c r="B33" s="30"/>
      <c r="C33" s="18"/>
      <c r="D33" s="19"/>
      <c r="E33" s="19"/>
      <c r="F33" s="19"/>
      <c r="G33" s="18"/>
      <c r="H33" s="19"/>
      <c r="I33" s="20"/>
    </row>
    <row r="34" spans="1:9" x14ac:dyDescent="0.15">
      <c r="A34" s="17"/>
      <c r="B34" s="30" t="s">
        <v>377</v>
      </c>
      <c r="C34" s="18"/>
      <c r="D34" s="19"/>
      <c r="E34" s="19"/>
      <c r="F34" s="19"/>
      <c r="G34" s="18"/>
      <c r="H34" s="19"/>
      <c r="I34" s="20"/>
    </row>
    <row r="35" spans="1:9" x14ac:dyDescent="0.15">
      <c r="A35" s="17"/>
      <c r="B35" s="30"/>
      <c r="C35" s="18"/>
      <c r="D35" s="19"/>
      <c r="E35" s="19"/>
      <c r="F35" s="19"/>
      <c r="G35" s="18"/>
      <c r="H35" s="19"/>
      <c r="I35" s="20"/>
    </row>
    <row r="36" spans="1:9" x14ac:dyDescent="0.15">
      <c r="A36" s="17"/>
      <c r="B36" s="30" t="s">
        <v>59</v>
      </c>
      <c r="C36" s="18"/>
      <c r="D36" s="19"/>
      <c r="E36" s="19"/>
      <c r="F36" s="19"/>
      <c r="G36" s="18"/>
      <c r="H36" s="19"/>
      <c r="I36" s="20"/>
    </row>
    <row r="37" spans="1:9" x14ac:dyDescent="0.15">
      <c r="A37" s="17"/>
      <c r="B37" s="30" t="s">
        <v>60</v>
      </c>
      <c r="C37" s="18"/>
      <c r="D37" s="19"/>
      <c r="E37" s="19"/>
      <c r="F37" s="19"/>
      <c r="G37" s="18"/>
      <c r="H37" s="19"/>
      <c r="I37" s="20"/>
    </row>
    <row r="38" spans="1:9" ht="15" thickBot="1" x14ac:dyDescent="0.2">
      <c r="A38" s="22"/>
      <c r="B38" s="31" t="s">
        <v>61</v>
      </c>
      <c r="C38" s="23"/>
      <c r="D38" s="24"/>
      <c r="E38" s="24"/>
      <c r="F38" s="24"/>
      <c r="G38" s="23"/>
      <c r="H38" s="24"/>
      <c r="I38" s="33"/>
    </row>
  </sheetData>
  <mergeCells count="8">
    <mergeCell ref="A9:I9"/>
    <mergeCell ref="A10:I10"/>
    <mergeCell ref="A11:I11"/>
    <mergeCell ref="A1:I3"/>
    <mergeCell ref="A4:I4"/>
    <mergeCell ref="A5:I5"/>
    <mergeCell ref="A6:I7"/>
    <mergeCell ref="A8:I8"/>
  </mergeCells>
  <pageMargins left="0.51181102362204722" right="0.51181102362204722" top="0.78740157480314965" bottom="0.78740157480314965" header="0.31496062992125984" footer="0.31496062992125984"/>
  <pageSetup paperSize="9" scale="80" orientation="landscape" horizontalDpi="4294967293" verticalDpi="4294967293" r:id="rId1"/>
  <headerFooter>
    <oddFooter>&amp;L&amp;P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Memorial de Calculo</vt:lpstr>
      <vt:lpstr>Orçamento</vt:lpstr>
      <vt:lpstr>Cronograma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ORIDES</dc:creator>
  <cp:lastModifiedBy>Rodrigo Kogawa</cp:lastModifiedBy>
  <cp:lastPrinted>2018-07-16T17:50:58Z</cp:lastPrinted>
  <dcterms:created xsi:type="dcterms:W3CDTF">2017-03-23T00:41:50Z</dcterms:created>
  <dcterms:modified xsi:type="dcterms:W3CDTF">2018-07-27T18:01:54Z</dcterms:modified>
</cp:coreProperties>
</file>