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rodrigokogawa/Documents/CATALÃO/1_Arquivos/24- Casa Popular/ARQUIVOS/"/>
    </mc:Choice>
  </mc:AlternateContent>
  <bookViews>
    <workbookView xWindow="0" yWindow="460" windowWidth="19940" windowHeight="13640" firstSheet="1" activeTab="1"/>
  </bookViews>
  <sheets>
    <sheet name="Memorial de Calculo" sheetId="1" state="hidden" r:id="rId1"/>
    <sheet name="Orçamento" sheetId="3" r:id="rId2"/>
    <sheet name="Cronograma" sheetId="4" r:id="rId3"/>
  </sheets>
  <definedNames>
    <definedName name="_xlnm._FilterDatabase" localSheetId="2" hidden="1">Cronograma!$M$5:$M$517</definedName>
    <definedName name="_xlnm._FilterDatabase" localSheetId="0" hidden="1">'Memorial de Calculo'!#REF!</definedName>
    <definedName name="_xlnm._FilterDatabase" localSheetId="1" hidden="1">Orçamento!$I$5:$I$678</definedName>
    <definedName name="_xlnm.Print_Area" localSheetId="2">Cronograma!$A$1:$M$38</definedName>
    <definedName name="_xlnm.Print_Area" localSheetId="0">'Memorial de Calculo'!$A$1:$E$201</definedName>
    <definedName name="_xlnm.Print_Area" localSheetId="1">Orçamento!$A$1:$I$214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3" l="1"/>
  <c r="G11" i="3"/>
  <c r="I11" i="3"/>
  <c r="H12" i="3"/>
  <c r="G12" i="3"/>
  <c r="I12" i="3"/>
  <c r="H13" i="3"/>
  <c r="G13" i="3"/>
  <c r="I13" i="3"/>
  <c r="I14" i="3"/>
  <c r="M10" i="4"/>
  <c r="L10" i="4"/>
  <c r="H17" i="3"/>
  <c r="G17" i="3"/>
  <c r="I17" i="3"/>
  <c r="H18" i="3"/>
  <c r="G18" i="3"/>
  <c r="I18" i="3"/>
  <c r="I19" i="3"/>
  <c r="M11" i="4"/>
  <c r="L11" i="4"/>
  <c r="H22" i="3"/>
  <c r="G22" i="3"/>
  <c r="I22" i="3"/>
  <c r="H23" i="3"/>
  <c r="G23" i="3"/>
  <c r="I23" i="3"/>
  <c r="H24" i="3"/>
  <c r="G24" i="3"/>
  <c r="I24" i="3"/>
  <c r="I25" i="3"/>
  <c r="M12" i="4"/>
  <c r="L12" i="4"/>
  <c r="H28" i="3"/>
  <c r="G28" i="3"/>
  <c r="I28" i="3"/>
  <c r="H29" i="3"/>
  <c r="G29" i="3"/>
  <c r="I29" i="3"/>
  <c r="H30" i="3"/>
  <c r="G30" i="3"/>
  <c r="I30" i="3"/>
  <c r="H31" i="3"/>
  <c r="G31" i="3"/>
  <c r="I31" i="3"/>
  <c r="H32" i="3"/>
  <c r="G32" i="3"/>
  <c r="I32" i="3"/>
  <c r="I33" i="3"/>
  <c r="M13" i="4"/>
  <c r="L13" i="4"/>
  <c r="H36" i="3"/>
  <c r="G36" i="3"/>
  <c r="I36" i="3"/>
  <c r="H37" i="3"/>
  <c r="G37" i="3"/>
  <c r="I37" i="3"/>
  <c r="H38" i="3"/>
  <c r="G38" i="3"/>
  <c r="I38" i="3"/>
  <c r="H39" i="3"/>
  <c r="G39" i="3"/>
  <c r="I39" i="3"/>
  <c r="H40" i="3"/>
  <c r="G40" i="3"/>
  <c r="I40" i="3"/>
  <c r="H41" i="3"/>
  <c r="G41" i="3"/>
  <c r="I41" i="3"/>
  <c r="H42" i="3"/>
  <c r="G42" i="3"/>
  <c r="I42" i="3"/>
  <c r="H43" i="3"/>
  <c r="G43" i="3"/>
  <c r="I43" i="3"/>
  <c r="H44" i="3"/>
  <c r="G44" i="3"/>
  <c r="I44" i="3"/>
  <c r="H45" i="3"/>
  <c r="G45" i="3"/>
  <c r="I45" i="3"/>
  <c r="H46" i="3"/>
  <c r="G46" i="3"/>
  <c r="I46" i="3"/>
  <c r="H47" i="3"/>
  <c r="G47" i="3"/>
  <c r="I47" i="3"/>
  <c r="H48" i="3"/>
  <c r="G48" i="3"/>
  <c r="I48" i="3"/>
  <c r="H49" i="3"/>
  <c r="G49" i="3"/>
  <c r="I49" i="3"/>
  <c r="H50" i="3"/>
  <c r="G50" i="3"/>
  <c r="I50" i="3"/>
  <c r="H51" i="3"/>
  <c r="G51" i="3"/>
  <c r="I51" i="3"/>
  <c r="H52" i="3"/>
  <c r="G52" i="3"/>
  <c r="I52" i="3"/>
  <c r="H53" i="3"/>
  <c r="G53" i="3"/>
  <c r="I53" i="3"/>
  <c r="H54" i="3"/>
  <c r="G54" i="3"/>
  <c r="I54" i="3"/>
  <c r="I55" i="3"/>
  <c r="M14" i="4"/>
  <c r="L14" i="4"/>
  <c r="H60" i="3"/>
  <c r="G60" i="3"/>
  <c r="I60" i="3"/>
  <c r="H61" i="3"/>
  <c r="G61" i="3"/>
  <c r="I61" i="3"/>
  <c r="H62" i="3"/>
  <c r="G62" i="3"/>
  <c r="I62" i="3"/>
  <c r="H63" i="3"/>
  <c r="G63" i="3"/>
  <c r="I63" i="3"/>
  <c r="H64" i="3"/>
  <c r="G64" i="3"/>
  <c r="I64" i="3"/>
  <c r="H65" i="3"/>
  <c r="G65" i="3"/>
  <c r="I65" i="3"/>
  <c r="H66" i="3"/>
  <c r="G66" i="3"/>
  <c r="I66" i="3"/>
  <c r="H67" i="3"/>
  <c r="G67" i="3"/>
  <c r="I67" i="3"/>
  <c r="H68" i="3"/>
  <c r="G68" i="3"/>
  <c r="I68" i="3"/>
  <c r="H69" i="3"/>
  <c r="G69" i="3"/>
  <c r="I69" i="3"/>
  <c r="H70" i="3"/>
  <c r="G70" i="3"/>
  <c r="I70" i="3"/>
  <c r="H71" i="3"/>
  <c r="G71" i="3"/>
  <c r="I71" i="3"/>
  <c r="H72" i="3"/>
  <c r="G72" i="3"/>
  <c r="I72" i="3"/>
  <c r="H73" i="3"/>
  <c r="G73" i="3"/>
  <c r="I73" i="3"/>
  <c r="H74" i="3"/>
  <c r="G74" i="3"/>
  <c r="I74" i="3"/>
  <c r="H75" i="3"/>
  <c r="G75" i="3"/>
  <c r="I75" i="3"/>
  <c r="H76" i="3"/>
  <c r="G76" i="3"/>
  <c r="I76" i="3"/>
  <c r="H77" i="3"/>
  <c r="G77" i="3"/>
  <c r="I77" i="3"/>
  <c r="H78" i="3"/>
  <c r="G78" i="3"/>
  <c r="I78" i="3"/>
  <c r="H79" i="3"/>
  <c r="G79" i="3"/>
  <c r="I79" i="3"/>
  <c r="H80" i="3"/>
  <c r="G80" i="3"/>
  <c r="I80" i="3"/>
  <c r="H81" i="3"/>
  <c r="G81" i="3"/>
  <c r="I81" i="3"/>
  <c r="H82" i="3"/>
  <c r="G82" i="3"/>
  <c r="I82" i="3"/>
  <c r="H83" i="3"/>
  <c r="G83" i="3"/>
  <c r="I83" i="3"/>
  <c r="H84" i="3"/>
  <c r="G84" i="3"/>
  <c r="I84" i="3"/>
  <c r="H85" i="3"/>
  <c r="G85" i="3"/>
  <c r="I85" i="3"/>
  <c r="H86" i="3"/>
  <c r="G86" i="3"/>
  <c r="I86" i="3"/>
  <c r="H87" i="3"/>
  <c r="G87" i="3"/>
  <c r="I87" i="3"/>
  <c r="H88" i="3"/>
  <c r="G88" i="3"/>
  <c r="I88" i="3"/>
  <c r="H89" i="3"/>
  <c r="G89" i="3"/>
  <c r="I89" i="3"/>
  <c r="H90" i="3"/>
  <c r="G90" i="3"/>
  <c r="I90" i="3"/>
  <c r="H91" i="3"/>
  <c r="G91" i="3"/>
  <c r="I91" i="3"/>
  <c r="H92" i="3"/>
  <c r="G92" i="3"/>
  <c r="I92" i="3"/>
  <c r="H93" i="3"/>
  <c r="G93" i="3"/>
  <c r="I93" i="3"/>
  <c r="H94" i="3"/>
  <c r="G94" i="3"/>
  <c r="I94" i="3"/>
  <c r="H95" i="3"/>
  <c r="G95" i="3"/>
  <c r="I95" i="3"/>
  <c r="H96" i="3"/>
  <c r="G96" i="3"/>
  <c r="I96" i="3"/>
  <c r="H97" i="3"/>
  <c r="G97" i="3"/>
  <c r="I97" i="3"/>
  <c r="H98" i="3"/>
  <c r="G98" i="3"/>
  <c r="I98" i="3"/>
  <c r="H101" i="3"/>
  <c r="G101" i="3"/>
  <c r="I101" i="3"/>
  <c r="H102" i="3"/>
  <c r="G102" i="3"/>
  <c r="I102" i="3"/>
  <c r="H103" i="3"/>
  <c r="G103" i="3"/>
  <c r="I103" i="3"/>
  <c r="H104" i="3"/>
  <c r="G104" i="3"/>
  <c r="I104" i="3"/>
  <c r="H105" i="3"/>
  <c r="G105" i="3"/>
  <c r="I105" i="3"/>
  <c r="H106" i="3"/>
  <c r="G106" i="3"/>
  <c r="I106" i="3"/>
  <c r="H107" i="3"/>
  <c r="G107" i="3"/>
  <c r="I107" i="3"/>
  <c r="H108" i="3"/>
  <c r="G108" i="3"/>
  <c r="I108" i="3"/>
  <c r="H110" i="3"/>
  <c r="G110" i="3"/>
  <c r="I110" i="3"/>
  <c r="H111" i="3"/>
  <c r="G111" i="3"/>
  <c r="I111" i="3"/>
  <c r="H112" i="3"/>
  <c r="G112" i="3"/>
  <c r="I112" i="3"/>
  <c r="H113" i="3"/>
  <c r="G113" i="3"/>
  <c r="I113" i="3"/>
  <c r="H114" i="3"/>
  <c r="G114" i="3"/>
  <c r="I114" i="3"/>
  <c r="H115" i="3"/>
  <c r="G115" i="3"/>
  <c r="I115" i="3"/>
  <c r="H116" i="3"/>
  <c r="G116" i="3"/>
  <c r="I116" i="3"/>
  <c r="H117" i="3"/>
  <c r="G117" i="3"/>
  <c r="I117" i="3"/>
  <c r="H118" i="3"/>
  <c r="G118" i="3"/>
  <c r="I118" i="3"/>
  <c r="H119" i="3"/>
  <c r="G119" i="3"/>
  <c r="I119" i="3"/>
  <c r="H120" i="3"/>
  <c r="G120" i="3"/>
  <c r="I120" i="3"/>
  <c r="H121" i="3"/>
  <c r="G121" i="3"/>
  <c r="I121" i="3"/>
  <c r="H122" i="3"/>
  <c r="G122" i="3"/>
  <c r="I122" i="3"/>
  <c r="I123" i="3"/>
  <c r="M15" i="4"/>
  <c r="L15" i="4"/>
  <c r="H126" i="3"/>
  <c r="G126" i="3"/>
  <c r="I126" i="3"/>
  <c r="I127" i="3"/>
  <c r="M16" i="4"/>
  <c r="L16" i="4"/>
  <c r="H130" i="3"/>
  <c r="G130" i="3"/>
  <c r="I130" i="3"/>
  <c r="I131" i="3"/>
  <c r="M17" i="4"/>
  <c r="L17" i="4"/>
  <c r="H134" i="3"/>
  <c r="G134" i="3"/>
  <c r="I134" i="3"/>
  <c r="H135" i="3"/>
  <c r="G135" i="3"/>
  <c r="I135" i="3"/>
  <c r="I136" i="3"/>
  <c r="M18" i="4"/>
  <c r="L18" i="4"/>
  <c r="H139" i="3"/>
  <c r="G139" i="3"/>
  <c r="I139" i="3"/>
  <c r="H140" i="3"/>
  <c r="G140" i="3"/>
  <c r="I140" i="3"/>
  <c r="H141" i="3"/>
  <c r="G141" i="3"/>
  <c r="I141" i="3"/>
  <c r="I142" i="3"/>
  <c r="M19" i="4"/>
  <c r="L19" i="4"/>
  <c r="H145" i="3"/>
  <c r="G145" i="3"/>
  <c r="I145" i="3"/>
  <c r="H146" i="3"/>
  <c r="G146" i="3"/>
  <c r="I146" i="3"/>
  <c r="H147" i="3"/>
  <c r="G147" i="3"/>
  <c r="I147" i="3"/>
  <c r="I148" i="3"/>
  <c r="M20" i="4"/>
  <c r="L20" i="4"/>
  <c r="H151" i="3"/>
  <c r="G151" i="3"/>
  <c r="I151" i="3"/>
  <c r="H152" i="3"/>
  <c r="G152" i="3"/>
  <c r="I152" i="3"/>
  <c r="H153" i="3"/>
  <c r="G153" i="3"/>
  <c r="I153" i="3"/>
  <c r="I154" i="3"/>
  <c r="M21" i="4"/>
  <c r="L21" i="4"/>
  <c r="H157" i="3"/>
  <c r="G157" i="3"/>
  <c r="I157" i="3"/>
  <c r="I158" i="3"/>
  <c r="M22" i="4"/>
  <c r="L22" i="4"/>
  <c r="H161" i="3"/>
  <c r="G161" i="3"/>
  <c r="I161" i="3"/>
  <c r="H162" i="3"/>
  <c r="G162" i="3"/>
  <c r="I162" i="3"/>
  <c r="H163" i="3"/>
  <c r="G163" i="3"/>
  <c r="I163" i="3"/>
  <c r="H164" i="3"/>
  <c r="G164" i="3"/>
  <c r="I164" i="3"/>
  <c r="I165" i="3"/>
  <c r="M23" i="4"/>
  <c r="L23" i="4"/>
  <c r="H168" i="3"/>
  <c r="G168" i="3"/>
  <c r="I168" i="3"/>
  <c r="H169" i="3"/>
  <c r="G169" i="3"/>
  <c r="I169" i="3"/>
  <c r="I170" i="3"/>
  <c r="M24" i="4"/>
  <c r="L24" i="4"/>
  <c r="H173" i="3"/>
  <c r="G173" i="3"/>
  <c r="I173" i="3"/>
  <c r="H174" i="3"/>
  <c r="G174" i="3"/>
  <c r="I174" i="3"/>
  <c r="H175" i="3"/>
  <c r="G175" i="3"/>
  <c r="I175" i="3"/>
  <c r="H176" i="3"/>
  <c r="G176" i="3"/>
  <c r="I176" i="3"/>
  <c r="H177" i="3"/>
  <c r="G177" i="3"/>
  <c r="I177" i="3"/>
  <c r="I178" i="3"/>
  <c r="M25" i="4"/>
  <c r="L25" i="4"/>
  <c r="H181" i="3"/>
  <c r="G181" i="3"/>
  <c r="I181" i="3"/>
  <c r="I182" i="3"/>
  <c r="M26" i="4"/>
  <c r="L26" i="4"/>
  <c r="H185" i="3"/>
  <c r="G185" i="3"/>
  <c r="I185" i="3"/>
  <c r="H186" i="3"/>
  <c r="G186" i="3"/>
  <c r="I186" i="3"/>
  <c r="H187" i="3"/>
  <c r="G187" i="3"/>
  <c r="I187" i="3"/>
  <c r="H188" i="3"/>
  <c r="G188" i="3"/>
  <c r="I188" i="3"/>
  <c r="H189" i="3"/>
  <c r="G189" i="3"/>
  <c r="I189" i="3"/>
  <c r="I190" i="3"/>
  <c r="M27" i="4"/>
  <c r="L27" i="4"/>
  <c r="H193" i="3"/>
  <c r="G193" i="3"/>
  <c r="I193" i="3"/>
  <c r="I194" i="3"/>
  <c r="M28" i="4"/>
  <c r="L28" i="4"/>
  <c r="H206" i="3"/>
  <c r="G206" i="3"/>
  <c r="I206" i="3"/>
  <c r="H205" i="3"/>
  <c r="G205" i="3"/>
  <c r="I205" i="3"/>
  <c r="I208" i="3"/>
  <c r="M9" i="4"/>
  <c r="L9" i="4"/>
  <c r="L29" i="4"/>
  <c r="L30" i="4"/>
  <c r="I196" i="3"/>
  <c r="I198" i="3"/>
  <c r="H14" i="3"/>
  <c r="H19" i="3"/>
  <c r="H25" i="3"/>
  <c r="H33" i="3"/>
  <c r="H55" i="3"/>
  <c r="H123" i="3"/>
  <c r="H127" i="3"/>
  <c r="H131" i="3"/>
  <c r="H136" i="3"/>
  <c r="H142" i="3"/>
  <c r="H148" i="3"/>
  <c r="H154" i="3"/>
  <c r="H158" i="3"/>
  <c r="H165" i="3"/>
  <c r="H170" i="3"/>
  <c r="H178" i="3"/>
  <c r="H182" i="3"/>
  <c r="H190" i="3"/>
  <c r="H194" i="3"/>
  <c r="H196" i="3"/>
  <c r="H198" i="3"/>
  <c r="G14" i="3"/>
  <c r="G19" i="3"/>
  <c r="G25" i="3"/>
  <c r="G33" i="3"/>
  <c r="G55" i="3"/>
  <c r="G123" i="3"/>
  <c r="G127" i="3"/>
  <c r="G131" i="3"/>
  <c r="G136" i="3"/>
  <c r="G142" i="3"/>
  <c r="G148" i="3"/>
  <c r="G154" i="3"/>
  <c r="G158" i="3"/>
  <c r="G165" i="3"/>
  <c r="G170" i="3"/>
  <c r="G178" i="3"/>
  <c r="G182" i="3"/>
  <c r="G190" i="3"/>
  <c r="G194" i="3"/>
  <c r="G196" i="3"/>
  <c r="G198" i="3"/>
  <c r="G200" i="3"/>
  <c r="G202" i="3"/>
  <c r="G208" i="3"/>
  <c r="G210" i="3"/>
  <c r="G212" i="3"/>
  <c r="G214" i="3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9" i="4"/>
  <c r="J29" i="4"/>
  <c r="J30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9" i="4"/>
  <c r="H29" i="4"/>
  <c r="H30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9" i="4"/>
  <c r="F29" i="4"/>
  <c r="F30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9" i="4"/>
  <c r="D29" i="4"/>
  <c r="D30" i="4"/>
  <c r="I210" i="3"/>
  <c r="H208" i="3"/>
  <c r="H210" i="3"/>
  <c r="D193" i="3"/>
  <c r="E185" i="1"/>
  <c r="D185" i="3"/>
  <c r="D186" i="3"/>
  <c r="D187" i="3"/>
  <c r="D188" i="3"/>
  <c r="D189" i="3"/>
  <c r="D181" i="3"/>
  <c r="D173" i="3"/>
  <c r="D174" i="3"/>
  <c r="D175" i="3"/>
  <c r="D176" i="3"/>
  <c r="D177" i="3"/>
  <c r="D168" i="3"/>
  <c r="D169" i="3"/>
  <c r="D161" i="3"/>
  <c r="D162" i="3"/>
  <c r="D163" i="3"/>
  <c r="D164" i="3"/>
  <c r="D157" i="3"/>
  <c r="D151" i="3"/>
  <c r="D152" i="3"/>
  <c r="D153" i="3"/>
  <c r="D145" i="3"/>
  <c r="D146" i="3"/>
  <c r="D147" i="3"/>
  <c r="D139" i="3"/>
  <c r="D140" i="3"/>
  <c r="D141" i="3"/>
  <c r="D134" i="3"/>
  <c r="D135" i="3"/>
  <c r="E130" i="1"/>
  <c r="D130" i="3"/>
  <c r="D126" i="3"/>
  <c r="D60" i="3"/>
  <c r="D62" i="3"/>
  <c r="D63" i="3"/>
  <c r="D64" i="3"/>
  <c r="D65" i="3"/>
  <c r="D66" i="3"/>
  <c r="D67" i="3"/>
  <c r="D69" i="3"/>
  <c r="D70" i="3"/>
  <c r="D71" i="3"/>
  <c r="D72" i="3"/>
  <c r="D74" i="3"/>
  <c r="D75" i="3"/>
  <c r="D76" i="3"/>
  <c r="D77" i="3"/>
  <c r="D79" i="3"/>
  <c r="D80" i="3"/>
  <c r="D81" i="3"/>
  <c r="D84" i="3"/>
  <c r="D85" i="3"/>
  <c r="D87" i="3"/>
  <c r="D89" i="3"/>
  <c r="D90" i="3"/>
  <c r="D91" i="3"/>
  <c r="D93" i="3"/>
  <c r="D96" i="3"/>
  <c r="D98" i="3"/>
  <c r="D101" i="3"/>
  <c r="D102" i="3"/>
  <c r="D103" i="3"/>
  <c r="D104" i="3"/>
  <c r="D105" i="3"/>
  <c r="D107" i="3"/>
  <c r="D108" i="3"/>
  <c r="D110" i="3"/>
  <c r="D112" i="3"/>
  <c r="D113" i="3"/>
  <c r="D114" i="3"/>
  <c r="D115" i="3"/>
  <c r="D116" i="3"/>
  <c r="D117" i="3"/>
  <c r="D119" i="3"/>
  <c r="D120" i="3"/>
  <c r="D121" i="3"/>
  <c r="D122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28" i="3"/>
  <c r="D29" i="3"/>
  <c r="D30" i="3"/>
  <c r="D31" i="3"/>
  <c r="D32" i="3"/>
  <c r="D22" i="3"/>
  <c r="D23" i="3"/>
  <c r="D24" i="3"/>
  <c r="D17" i="3"/>
  <c r="D18" i="3"/>
  <c r="D11" i="3"/>
  <c r="D206" i="3"/>
  <c r="E12" i="1"/>
  <c r="D205" i="3"/>
  <c r="H212" i="3"/>
  <c r="I212" i="3"/>
  <c r="H200" i="3"/>
  <c r="H202" i="3"/>
  <c r="H214" i="3"/>
  <c r="H31" i="4"/>
  <c r="F31" i="4"/>
  <c r="I200" i="3"/>
  <c r="I202" i="3"/>
  <c r="I214" i="3"/>
  <c r="M30" i="4"/>
  <c r="M29" i="4"/>
  <c r="J31" i="4"/>
  <c r="D31" i="4"/>
  <c r="L31" i="4"/>
  <c r="M31" i="4"/>
</calcChain>
</file>

<file path=xl/sharedStrings.xml><?xml version="1.0" encoding="utf-8"?>
<sst xmlns="http://schemas.openxmlformats.org/spreadsheetml/2006/main" count="1060" uniqueCount="419">
  <si>
    <r>
      <rPr>
        <sz val="11"/>
        <rFont val="Microsoft Sans Serif"/>
        <family val="2"/>
      </rPr>
      <t>Código auxiliar</t>
    </r>
  </si>
  <si>
    <r>
      <rPr>
        <sz val="11"/>
        <rFont val="Microsoft Sans Serif"/>
        <family val="2"/>
      </rPr>
      <t>Serviço</t>
    </r>
  </si>
  <si>
    <r>
      <rPr>
        <sz val="11"/>
        <rFont val="Microsoft Sans Serif"/>
        <family val="2"/>
      </rPr>
      <t>Unidade</t>
    </r>
  </si>
  <si>
    <r>
      <rPr>
        <sz val="11"/>
        <rFont val="Microsoft Sans Serif"/>
        <family val="2"/>
      </rPr>
      <t>S/U</t>
    </r>
  </si>
  <si>
    <r>
      <rPr>
        <sz val="11"/>
        <rFont val="Microsoft Sans Serif"/>
        <family val="2"/>
      </rPr>
      <t>m2</t>
    </r>
  </si>
  <si>
    <r>
      <rPr>
        <sz val="11"/>
        <rFont val="Microsoft Sans Serif"/>
        <family val="2"/>
      </rPr>
      <t>Un</t>
    </r>
  </si>
  <si>
    <r>
      <rPr>
        <sz val="11"/>
        <rFont val="Microsoft Sans Serif"/>
        <family val="2"/>
      </rPr>
      <t>m3</t>
    </r>
  </si>
  <si>
    <r>
      <rPr>
        <sz val="11"/>
        <rFont val="Microsoft Sans Serif"/>
        <family val="2"/>
      </rPr>
      <t>m</t>
    </r>
  </si>
  <si>
    <r>
      <rPr>
        <sz val="11"/>
        <rFont val="Microsoft Sans Serif"/>
        <family val="2"/>
      </rPr>
      <t>un</t>
    </r>
  </si>
  <si>
    <r>
      <rPr>
        <sz val="11"/>
        <rFont val="Microsoft Sans Serif"/>
        <family val="2"/>
      </rPr>
      <t>167</t>
    </r>
  </si>
  <si>
    <r>
      <rPr>
        <sz val="11"/>
        <rFont val="Microsoft Sans Serif"/>
        <family val="2"/>
      </rPr>
      <t>FUNDAÇÕES E SONDAGENS</t>
    </r>
  </si>
  <si>
    <r>
      <rPr>
        <sz val="11"/>
        <rFont val="Microsoft Sans Serif"/>
        <family val="2"/>
      </rPr>
      <t>050000</t>
    </r>
  </si>
  <si>
    <r>
      <rPr>
        <sz val="11"/>
        <rFont val="Microsoft Sans Serif"/>
        <family val="2"/>
      </rPr>
      <t>FUNDACOES E SONDAGENS</t>
    </r>
  </si>
  <si>
    <r>
      <rPr>
        <sz val="11"/>
        <rFont val="Microsoft Sans Serif"/>
        <family val="2"/>
      </rPr>
      <t>050301</t>
    </r>
  </si>
  <si>
    <r>
      <rPr>
        <sz val="11"/>
        <rFont val="Microsoft Sans Serif"/>
        <family val="2"/>
      </rPr>
      <t>ESTACA A TRADO DIAM.25 CM SEM FERRO</t>
    </r>
  </si>
  <si>
    <r>
      <rPr>
        <sz val="11"/>
        <rFont val="Microsoft Sans Serif"/>
        <family val="2"/>
      </rPr>
      <t>M</t>
    </r>
  </si>
  <si>
    <r>
      <rPr>
        <sz val="11"/>
        <rFont val="Microsoft Sans Serif"/>
        <family val="2"/>
      </rPr>
      <t>PREPARO COM BETONEIRA E TRANSPORTE MANUAL DE CONCRETO FCK-20 - (O.C.)</t>
    </r>
  </si>
  <si>
    <r>
      <rPr>
        <sz val="11"/>
        <rFont val="Microsoft Sans Serif"/>
        <family val="2"/>
      </rPr>
      <t>Kg</t>
    </r>
  </si>
  <si>
    <r>
      <rPr>
        <sz val="11"/>
        <rFont val="Microsoft Sans Serif"/>
        <family val="2"/>
      </rPr>
      <t>052004</t>
    </r>
  </si>
  <si>
    <r>
      <rPr>
        <sz val="11"/>
        <rFont val="Microsoft Sans Serif"/>
        <family val="2"/>
      </rPr>
      <t>ACO CA 50-A - 8,0 MM (5/16") - (OBRAS CIVIS)</t>
    </r>
  </si>
  <si>
    <r>
      <rPr>
        <sz val="11"/>
        <rFont val="Microsoft Sans Serif"/>
        <family val="2"/>
      </rPr>
      <t>052012</t>
    </r>
  </si>
  <si>
    <r>
      <rPr>
        <sz val="11"/>
        <rFont val="Microsoft Sans Serif"/>
        <family val="2"/>
      </rPr>
      <t>ACO CA 60-B 4,2 MM - (OBRAS CIVIS)</t>
    </r>
  </si>
  <si>
    <r>
      <rPr>
        <sz val="11"/>
        <rFont val="Microsoft Sans Serif"/>
        <family val="2"/>
      </rPr>
      <t>168</t>
    </r>
  </si>
  <si>
    <r>
      <rPr>
        <sz val="11"/>
        <rFont val="Microsoft Sans Serif"/>
        <family val="2"/>
      </rPr>
      <t>ESTRUTURA</t>
    </r>
  </si>
  <si>
    <r>
      <rPr>
        <sz val="11"/>
        <rFont val="Microsoft Sans Serif"/>
        <family val="2"/>
      </rPr>
      <t>060000</t>
    </r>
  </si>
  <si>
    <r>
      <rPr>
        <sz val="11"/>
        <rFont val="Microsoft Sans Serif"/>
        <family val="2"/>
      </rPr>
      <t>060192</t>
    </r>
  </si>
  <si>
    <r>
      <rPr>
        <sz val="11"/>
        <rFont val="Microsoft Sans Serif"/>
        <family val="2"/>
      </rPr>
      <t>FORMA DE TABUA CINTA/PILAR SOBRE/ENTRE ALVENARIA U=8 VEZES</t>
    </r>
  </si>
  <si>
    <r>
      <rPr>
        <sz val="11"/>
        <rFont val="Microsoft Sans Serif"/>
        <family val="2"/>
      </rPr>
      <t>060304</t>
    </r>
  </si>
  <si>
    <r>
      <rPr>
        <sz val="11"/>
        <rFont val="Microsoft Sans Serif"/>
        <family val="2"/>
      </rPr>
      <t>ACO CA-50 A - 8,0 MM (5/16") - (OBRAS CIVIS)</t>
    </r>
  </si>
  <si>
    <r>
      <rPr>
        <sz val="11"/>
        <rFont val="Microsoft Sans Serif"/>
        <family val="2"/>
      </rPr>
      <t>060312</t>
    </r>
  </si>
  <si>
    <r>
      <rPr>
        <sz val="11"/>
        <rFont val="Microsoft Sans Serif"/>
        <family val="2"/>
      </rPr>
      <t>ACO CA-60B - 4,2 MM - (OBRAS CIVIS)</t>
    </r>
  </si>
  <si>
    <r>
      <rPr>
        <sz val="11"/>
        <rFont val="Microsoft Sans Serif"/>
        <family val="2"/>
      </rPr>
      <t>060507</t>
    </r>
  </si>
  <si>
    <r>
      <rPr>
        <sz val="11"/>
        <rFont val="Microsoft Sans Serif"/>
        <family val="2"/>
      </rPr>
      <t>061101</t>
    </r>
  </si>
  <si>
    <r>
      <rPr>
        <sz val="11"/>
        <rFont val="Microsoft Sans Serif"/>
        <family val="2"/>
      </rPr>
      <t>FORRO EM LAJE PRE-MOLDADA INC.CAPEAMENTO/FERR.DISTRIB./ESCORAMENTO E FORMA/DESFORMA</t>
    </r>
  </si>
  <si>
    <r>
      <rPr>
        <sz val="11"/>
        <rFont val="Microsoft Sans Serif"/>
        <family val="2"/>
      </rPr>
      <t>169</t>
    </r>
  </si>
  <si>
    <r>
      <rPr>
        <sz val="11"/>
        <rFont val="Microsoft Sans Serif"/>
        <family val="2"/>
      </rPr>
      <t>INST. ELÉT./TELEFÔNICA/CABEAMENTO ESTRUTURADO</t>
    </r>
  </si>
  <si>
    <r>
      <rPr>
        <sz val="11"/>
        <rFont val="Microsoft Sans Serif"/>
        <family val="2"/>
      </rPr>
      <t>070000</t>
    </r>
  </si>
  <si>
    <r>
      <rPr>
        <sz val="11"/>
        <rFont val="Microsoft Sans Serif"/>
        <family val="2"/>
      </rPr>
      <t>INST. ELET./TELEFONICA/CABEAMENTO ESTRUTURADO</t>
    </r>
  </si>
  <si>
    <r>
      <rPr>
        <sz val="11"/>
        <rFont val="Microsoft Sans Serif"/>
        <family val="2"/>
      </rPr>
      <t>070681</t>
    </r>
  </si>
  <si>
    <r>
      <rPr>
        <sz val="11"/>
        <rFont val="Microsoft Sans Serif"/>
        <family val="2"/>
      </rPr>
      <t>CAIXA METALICA OCTOGONAL FUNDO MOVEL, SIMPLES 2"</t>
    </r>
  </si>
  <si>
    <r>
      <rPr>
        <sz val="11"/>
        <rFont val="Microsoft Sans Serif"/>
        <family val="2"/>
      </rPr>
      <t>070691</t>
    </r>
  </si>
  <si>
    <r>
      <rPr>
        <sz val="11"/>
        <rFont val="Microsoft Sans Serif"/>
        <family val="2"/>
      </rPr>
      <t>CAIXA METALICA RET. 4" X 2" X 2"</t>
    </r>
  </si>
  <si>
    <r>
      <rPr>
        <sz val="11"/>
        <rFont val="Microsoft Sans Serif"/>
        <family val="2"/>
      </rPr>
      <t>071171</t>
    </r>
  </si>
  <si>
    <r>
      <rPr>
        <sz val="11"/>
        <rFont val="Microsoft Sans Serif"/>
        <family val="2"/>
      </rPr>
      <t>DISJUNTOR MONOPOLAR DE 10 A 30-A</t>
    </r>
  </si>
  <si>
    <r>
      <rPr>
        <sz val="11"/>
        <rFont val="Microsoft Sans Serif"/>
        <family val="2"/>
      </rPr>
      <t>071172</t>
    </r>
  </si>
  <si>
    <r>
      <rPr>
        <sz val="11"/>
        <rFont val="Microsoft Sans Serif"/>
        <family val="2"/>
      </rPr>
      <t>071194</t>
    </r>
  </si>
  <si>
    <r>
      <rPr>
        <sz val="11"/>
        <rFont val="Microsoft Sans Serif"/>
        <family val="2"/>
      </rPr>
      <t>ELETRODUTO PVC FLEXÍVEL - MANGUEIRA CORRUGADA - DIAM. 3/4"</t>
    </r>
  </si>
  <si>
    <r>
      <rPr>
        <sz val="11"/>
        <rFont val="Microsoft Sans Serif"/>
        <family val="2"/>
      </rPr>
      <t>071282</t>
    </r>
  </si>
  <si>
    <r>
      <rPr>
        <sz val="11"/>
        <rFont val="Microsoft Sans Serif"/>
        <family val="2"/>
      </rPr>
      <t>FIO DE COBRE NU No. 6 MM2 (18,00 M/KG)</t>
    </r>
  </si>
  <si>
    <r>
      <rPr>
        <sz val="11"/>
        <rFont val="Microsoft Sans Serif"/>
        <family val="2"/>
      </rPr>
      <t>071290</t>
    </r>
  </si>
  <si>
    <r>
      <rPr>
        <sz val="11"/>
        <rFont val="Microsoft Sans Serif"/>
        <family val="2"/>
      </rPr>
      <t>FIO ISOLADO PVC 750 V, No. 1,5 MM2</t>
    </r>
  </si>
  <si>
    <r>
      <rPr>
        <sz val="11"/>
        <rFont val="Microsoft Sans Serif"/>
        <family val="2"/>
      </rPr>
      <t>071291</t>
    </r>
  </si>
  <si>
    <r>
      <rPr>
        <sz val="11"/>
        <rFont val="Microsoft Sans Serif"/>
        <family val="2"/>
      </rPr>
      <t>FIO ISOLADO PVC 750 V, No. 2,5 MM2</t>
    </r>
  </si>
  <si>
    <r>
      <rPr>
        <sz val="11"/>
        <rFont val="Microsoft Sans Serif"/>
        <family val="2"/>
      </rPr>
      <t>071292</t>
    </r>
  </si>
  <si>
    <r>
      <rPr>
        <sz val="11"/>
        <rFont val="Microsoft Sans Serif"/>
        <family val="2"/>
      </rPr>
      <t>FIO ISOLADO PVC 750 V, No. 4 MM2</t>
    </r>
  </si>
  <si>
    <r>
      <rPr>
        <sz val="11"/>
        <rFont val="Microsoft Sans Serif"/>
        <family val="2"/>
      </rPr>
      <t>071293</t>
    </r>
  </si>
  <si>
    <r>
      <rPr>
        <sz val="11"/>
        <rFont val="Microsoft Sans Serif"/>
        <family val="2"/>
      </rPr>
      <t>FIO ISOLADO PVC 750 V, No. 6 MM2</t>
    </r>
  </si>
  <si>
    <r>
      <rPr>
        <sz val="11"/>
        <rFont val="Microsoft Sans Serif"/>
        <family val="2"/>
      </rPr>
      <t>071294</t>
    </r>
  </si>
  <si>
    <r>
      <rPr>
        <sz val="11"/>
        <rFont val="Microsoft Sans Serif"/>
        <family val="2"/>
      </rPr>
      <t>FIO ISOLADO PVC 750 V, No. 10 MM2</t>
    </r>
  </si>
  <si>
    <r>
      <rPr>
        <sz val="11"/>
        <rFont val="Microsoft Sans Serif"/>
        <family val="2"/>
      </rPr>
      <t>071329</t>
    </r>
  </si>
  <si>
    <r>
      <rPr>
        <sz val="11"/>
        <rFont val="Microsoft Sans Serif"/>
        <family val="2"/>
      </rPr>
      <t>FITA ISOLANTE, ROLO DE 5,00 M</t>
    </r>
  </si>
  <si>
    <r>
      <rPr>
        <sz val="11"/>
        <rFont val="Microsoft Sans Serif"/>
        <family val="2"/>
      </rPr>
      <t>071380</t>
    </r>
  </si>
  <si>
    <r>
      <rPr>
        <sz val="11"/>
        <rFont val="Microsoft Sans Serif"/>
        <family val="2"/>
      </rPr>
      <t>HASTE REV.COBRE(COPPERWELD) 3/4" X 2,40 M C/CONECTOR</t>
    </r>
  </si>
  <si>
    <r>
      <rPr>
        <sz val="11"/>
        <rFont val="Microsoft Sans Serif"/>
        <family val="2"/>
      </rPr>
      <t>071443</t>
    </r>
  </si>
  <si>
    <r>
      <rPr>
        <sz val="11"/>
        <rFont val="Microsoft Sans Serif"/>
        <family val="2"/>
      </rPr>
      <t>INTERRUPTOR SIMPLES 1 SEÇÃO E 1 TOMADA HEXAGONAL 2P + T - 10A CONJUGADOS</t>
    </r>
  </si>
  <si>
    <r>
      <rPr>
        <sz val="11"/>
        <rFont val="Microsoft Sans Serif"/>
        <family val="2"/>
      </rPr>
      <t>071577</t>
    </r>
  </si>
  <si>
    <r>
      <rPr>
        <sz val="11"/>
        <rFont val="Microsoft Sans Serif"/>
        <family val="2"/>
      </rPr>
      <t>LAMPADA COMPACTA ELETRÔNICA 25/26 W</t>
    </r>
  </si>
  <si>
    <r>
      <rPr>
        <sz val="11"/>
        <rFont val="Microsoft Sans Serif"/>
        <family val="2"/>
      </rPr>
      <t>071644</t>
    </r>
  </si>
  <si>
    <r>
      <rPr>
        <sz val="11"/>
        <rFont val="Microsoft Sans Serif"/>
        <family val="2"/>
      </rPr>
      <t>LUMINARIA PLAFON SOBREPOR P/LÂMP.COMPACTA ELETRÔNICA 2 X 26W</t>
    </r>
  </si>
  <si>
    <r>
      <rPr>
        <sz val="11"/>
        <rFont val="Microsoft Sans Serif"/>
        <family val="2"/>
      </rPr>
      <t>071801</t>
    </r>
  </si>
  <si>
    <r>
      <rPr>
        <sz val="11"/>
        <rFont val="Microsoft Sans Serif"/>
        <family val="2"/>
      </rPr>
      <t>PADRAO MONOFASICO 10 MM2 H=5 METROS</t>
    </r>
  </si>
  <si>
    <r>
      <rPr>
        <sz val="11"/>
        <rFont val="Microsoft Sans Serif"/>
        <family val="2"/>
      </rPr>
      <t>072221</t>
    </r>
  </si>
  <si>
    <r>
      <rPr>
        <sz val="11"/>
        <rFont val="Microsoft Sans Serif"/>
        <family val="2"/>
      </rPr>
      <t>QUADRO DE DISTRIBUICAO SB-6E</t>
    </r>
  </si>
  <si>
    <r>
      <rPr>
        <sz val="11"/>
        <rFont val="Microsoft Sans Serif"/>
        <family val="2"/>
      </rPr>
      <t>072578</t>
    </r>
  </si>
  <si>
    <r>
      <rPr>
        <sz val="11"/>
        <rFont val="Microsoft Sans Serif"/>
        <family val="2"/>
      </rPr>
      <t>TOMADA HEXAGONAL 2P + T - 10A - 250V</t>
    </r>
  </si>
  <si>
    <r>
      <rPr>
        <sz val="11"/>
        <rFont val="Microsoft Sans Serif"/>
        <family val="2"/>
      </rPr>
      <t>170</t>
    </r>
  </si>
  <si>
    <r>
      <rPr>
        <sz val="11"/>
        <rFont val="Microsoft Sans Serif"/>
        <family val="2"/>
      </rPr>
      <t>INSTALAÇÕES HIDRO-SANITÁRIAS</t>
    </r>
  </si>
  <si>
    <r>
      <rPr>
        <sz val="11"/>
        <rFont val="Microsoft Sans Serif"/>
        <family val="2"/>
      </rPr>
      <t>080000</t>
    </r>
  </si>
  <si>
    <r>
      <rPr>
        <sz val="11"/>
        <rFont val="Microsoft Sans Serif"/>
        <family val="2"/>
      </rPr>
      <t>INSTALAÇÕES HIDROSSANITÁRIAS</t>
    </r>
  </si>
  <si>
    <r>
      <rPr>
        <sz val="11"/>
        <rFont val="Microsoft Sans Serif"/>
        <family val="2"/>
      </rPr>
      <t>080500</t>
    </r>
  </si>
  <si>
    <r>
      <rPr>
        <sz val="11"/>
        <rFont val="Microsoft Sans Serif"/>
        <family val="2"/>
      </rPr>
      <t>L O U C A S E M E T A I S</t>
    </r>
  </si>
  <si>
    <r>
      <rPr>
        <sz val="11"/>
        <rFont val="Microsoft Sans Serif"/>
        <family val="2"/>
      </rPr>
      <t>080501</t>
    </r>
  </si>
  <si>
    <r>
      <rPr>
        <sz val="11"/>
        <rFont val="Microsoft Sans Serif"/>
        <family val="2"/>
      </rPr>
      <t>V A S O S A N I T A R I O / A C E S S O R I O S</t>
    </r>
  </si>
  <si>
    <r>
      <rPr>
        <sz val="11"/>
        <rFont val="Microsoft Sans Serif"/>
        <family val="2"/>
      </rPr>
      <t>080504</t>
    </r>
  </si>
  <si>
    <r>
      <rPr>
        <sz val="11"/>
        <rFont val="Microsoft Sans Serif"/>
        <family val="2"/>
      </rPr>
      <t>VASO SANITÁRIO COM CAIXA ACOPLADA 1</t>
    </r>
    <r>
      <rPr>
        <vertAlign val="superscript"/>
        <sz val="11"/>
        <rFont val="Microsoft Sans Serif"/>
        <family val="2"/>
      </rPr>
      <t>a</t>
    </r>
    <r>
      <rPr>
        <sz val="11"/>
        <rFont val="Microsoft Sans Serif"/>
        <family val="2"/>
      </rPr>
      <t xml:space="preserve"> LINHA COMPLETO - EXCLUSO ASSENTO</t>
    </r>
  </si>
  <si>
    <r>
      <rPr>
        <sz val="11"/>
        <rFont val="Microsoft Sans Serif"/>
        <family val="2"/>
      </rPr>
      <t>080540</t>
    </r>
  </si>
  <si>
    <r>
      <rPr>
        <sz val="11"/>
        <rFont val="Microsoft Sans Serif"/>
        <family val="2"/>
      </rPr>
      <t>L A V A T O R I O / A C E S S O R I O S</t>
    </r>
  </si>
  <si>
    <r>
      <rPr>
        <sz val="11"/>
        <rFont val="Microsoft Sans Serif"/>
        <family val="2"/>
      </rPr>
      <t>080542</t>
    </r>
  </si>
  <si>
    <r>
      <rPr>
        <sz val="11"/>
        <rFont val="Microsoft Sans Serif"/>
        <family val="2"/>
      </rPr>
      <t>LAVATORIO MEDIO S/COLUNA</t>
    </r>
  </si>
  <si>
    <r>
      <rPr>
        <sz val="11"/>
        <rFont val="Microsoft Sans Serif"/>
        <family val="2"/>
      </rPr>
      <t>080550</t>
    </r>
  </si>
  <si>
    <r>
      <rPr>
        <sz val="11"/>
        <rFont val="Microsoft Sans Serif"/>
        <family val="2"/>
      </rPr>
      <t>FIXACAO P/LAVATORIO (PAR)</t>
    </r>
  </si>
  <si>
    <r>
      <rPr>
        <sz val="11"/>
        <rFont val="Microsoft Sans Serif"/>
        <family val="2"/>
      </rPr>
      <t>PAR</t>
    </r>
  </si>
  <si>
    <r>
      <rPr>
        <sz val="11"/>
        <rFont val="Microsoft Sans Serif"/>
        <family val="2"/>
      </rPr>
      <t>080556</t>
    </r>
  </si>
  <si>
    <r>
      <rPr>
        <sz val="11"/>
        <rFont val="Microsoft Sans Serif"/>
        <family val="2"/>
      </rPr>
      <t>LIGAÇÃO FLEXÍVEL PVC DIAM.1/2" (ENGATE)</t>
    </r>
  </si>
  <si>
    <r>
      <rPr>
        <sz val="11"/>
        <rFont val="Microsoft Sans Serif"/>
        <family val="2"/>
      </rPr>
      <t>080562</t>
    </r>
  </si>
  <si>
    <r>
      <rPr>
        <sz val="11"/>
        <rFont val="Microsoft Sans Serif"/>
        <family val="2"/>
      </rPr>
      <t>SIFAO FLEXIVEL UNIVERSAL ( SANFONADO) EM PVC PARA LAVATORIO</t>
    </r>
  </si>
  <si>
    <r>
      <rPr>
        <sz val="11"/>
        <rFont val="Microsoft Sans Serif"/>
        <family val="2"/>
      </rPr>
      <t>080650</t>
    </r>
  </si>
  <si>
    <r>
      <rPr>
        <sz val="11"/>
        <rFont val="Microsoft Sans Serif"/>
        <family val="2"/>
      </rPr>
      <t>P I A / A C E S S O R I O S</t>
    </r>
  </si>
  <si>
    <r>
      <rPr>
        <sz val="11"/>
        <rFont val="Microsoft Sans Serif"/>
        <family val="2"/>
      </rPr>
      <t>080651</t>
    </r>
  </si>
  <si>
    <r>
      <rPr>
        <sz val="11"/>
        <rFont val="Microsoft Sans Serif"/>
        <family val="2"/>
      </rPr>
      <t>PIA MARMORE/GRANITO SINTÉTICO 1,20X0,60 M</t>
    </r>
  </si>
  <si>
    <r>
      <rPr>
        <sz val="11"/>
        <rFont val="Microsoft Sans Serif"/>
        <family val="2"/>
      </rPr>
      <t>080671</t>
    </r>
  </si>
  <si>
    <r>
      <rPr>
        <sz val="11"/>
        <rFont val="Microsoft Sans Serif"/>
        <family val="2"/>
      </rPr>
      <t>SIFAO PVC P/PIA 1.1/2" X 2"</t>
    </r>
  </si>
  <si>
    <r>
      <rPr>
        <sz val="11"/>
        <rFont val="Microsoft Sans Serif"/>
        <family val="2"/>
      </rPr>
      <t>080800</t>
    </r>
  </si>
  <si>
    <r>
      <rPr>
        <sz val="11"/>
        <rFont val="Microsoft Sans Serif"/>
        <family val="2"/>
      </rPr>
      <t>T A N Q U E S / T O R N E I R A S J A R D I M S</t>
    </r>
  </si>
  <si>
    <r>
      <rPr>
        <sz val="11"/>
        <rFont val="Microsoft Sans Serif"/>
        <family val="2"/>
      </rPr>
      <t>080803</t>
    </r>
  </si>
  <si>
    <r>
      <rPr>
        <sz val="11"/>
        <rFont val="Microsoft Sans Serif"/>
        <family val="2"/>
      </rPr>
      <t>TANQUE MARMORE/GRANITO SINTÉTICO / 1 BATEDOR</t>
    </r>
  </si>
  <si>
    <r>
      <rPr>
        <sz val="11"/>
        <rFont val="Microsoft Sans Serif"/>
        <family val="2"/>
      </rPr>
      <t>080810</t>
    </r>
  </si>
  <si>
    <r>
      <rPr>
        <sz val="11"/>
        <rFont val="Microsoft Sans Serif"/>
        <family val="2"/>
      </rPr>
      <t>TORNEIRA DE PAREDE P/TANQUE DIAM.1/2" E 3/4"</t>
    </r>
  </si>
  <si>
    <r>
      <rPr>
        <sz val="11"/>
        <rFont val="Microsoft Sans Serif"/>
        <family val="2"/>
      </rPr>
      <t>080820</t>
    </r>
  </si>
  <si>
    <r>
      <rPr>
        <sz val="11"/>
        <rFont val="Microsoft Sans Serif"/>
        <family val="2"/>
      </rPr>
      <t>SIFAO P/TANQUE 1" X 1.1/2" - PVC</t>
    </r>
  </si>
  <si>
    <r>
      <rPr>
        <sz val="11"/>
        <rFont val="Microsoft Sans Serif"/>
        <family val="2"/>
      </rPr>
      <t>080900</t>
    </r>
  </si>
  <si>
    <r>
      <rPr>
        <sz val="11"/>
        <rFont val="Microsoft Sans Serif"/>
        <family val="2"/>
      </rPr>
      <t>R E G I S T R O S</t>
    </r>
  </si>
  <si>
    <r>
      <rPr>
        <sz val="11"/>
        <rFont val="Microsoft Sans Serif"/>
        <family val="2"/>
      </rPr>
      <t>080902</t>
    </r>
  </si>
  <si>
    <r>
      <rPr>
        <sz val="11"/>
        <rFont val="Microsoft Sans Serif"/>
        <family val="2"/>
      </rPr>
      <t>REGISTRO DE GAVETA BRUTO DIAMETRO 3/4"</t>
    </r>
  </si>
  <si>
    <r>
      <rPr>
        <sz val="11"/>
        <rFont val="Microsoft Sans Serif"/>
        <family val="2"/>
      </rPr>
      <t>080906</t>
    </r>
  </si>
  <si>
    <r>
      <rPr>
        <sz val="11"/>
        <rFont val="Microsoft Sans Serif"/>
        <family val="2"/>
      </rPr>
      <t>REGISTRO DE GAVETA BRUTO DIAMETRO 2"</t>
    </r>
  </si>
  <si>
    <r>
      <rPr>
        <sz val="11"/>
        <rFont val="Microsoft Sans Serif"/>
        <family val="2"/>
      </rPr>
      <t>080946</t>
    </r>
  </si>
  <si>
    <r>
      <rPr>
        <sz val="11"/>
        <rFont val="Microsoft Sans Serif"/>
        <family val="2"/>
      </rPr>
      <t>REGISTRO DE PRESSAO C/CANOPLA CROMADA DIAM.3/4"</t>
    </r>
  </si>
  <si>
    <r>
      <rPr>
        <sz val="11"/>
        <rFont val="Microsoft Sans Serif"/>
        <family val="2"/>
      </rPr>
      <t>081000</t>
    </r>
  </si>
  <si>
    <r>
      <rPr>
        <sz val="11"/>
        <rFont val="Microsoft Sans Serif"/>
        <family val="2"/>
      </rPr>
      <t>AGUA FRIA</t>
    </r>
  </si>
  <si>
    <r>
      <rPr>
        <sz val="11"/>
        <rFont val="Microsoft Sans Serif"/>
        <family val="2"/>
      </rPr>
      <t>081001</t>
    </r>
  </si>
  <si>
    <r>
      <rPr>
        <sz val="11"/>
        <rFont val="Microsoft Sans Serif"/>
        <family val="2"/>
      </rPr>
      <t>T U B O S DE P V C S O L D A V E L</t>
    </r>
  </si>
  <si>
    <r>
      <rPr>
        <sz val="11"/>
        <rFont val="Microsoft Sans Serif"/>
        <family val="2"/>
      </rPr>
      <t>081003</t>
    </r>
  </si>
  <si>
    <r>
      <rPr>
        <sz val="11"/>
        <rFont val="Microsoft Sans Serif"/>
        <family val="2"/>
      </rPr>
      <t>TUBO SOLDAVEL PVC MARROM DIAMETRO 25 mm</t>
    </r>
  </si>
  <si>
    <r>
      <rPr>
        <sz val="11"/>
        <rFont val="Microsoft Sans Serif"/>
        <family val="2"/>
      </rPr>
      <t>081006</t>
    </r>
  </si>
  <si>
    <r>
      <rPr>
        <sz val="11"/>
        <rFont val="Microsoft Sans Serif"/>
        <family val="2"/>
      </rPr>
      <t>TUBO SOLDAVEL PVC MARROM DIAM. 50 mm</t>
    </r>
  </si>
  <si>
    <r>
      <rPr>
        <sz val="11"/>
        <rFont val="Microsoft Sans Serif"/>
        <family val="2"/>
      </rPr>
      <t>081040</t>
    </r>
  </si>
  <si>
    <r>
      <rPr>
        <sz val="11"/>
        <rFont val="Microsoft Sans Serif"/>
        <family val="2"/>
      </rPr>
      <t>A D A P T A D O R E S DE P V C S O L D A V E</t>
    </r>
  </si>
  <si>
    <r>
      <rPr>
        <sz val="11"/>
        <rFont val="Microsoft Sans Serif"/>
        <family val="2"/>
      </rPr>
      <t>081043</t>
    </r>
  </si>
  <si>
    <r>
      <rPr>
        <sz val="11"/>
        <rFont val="Microsoft Sans Serif"/>
        <family val="2"/>
      </rPr>
      <t>ADAPTAD.PVC SOLD.LONGO C/FLANGES LIVRES P/ CX.DAGUA 50X1.1/2</t>
    </r>
  </si>
  <si>
    <r>
      <rPr>
        <sz val="11"/>
        <rFont val="Microsoft Sans Serif"/>
        <family val="2"/>
      </rPr>
      <t>081300</t>
    </r>
  </si>
  <si>
    <r>
      <rPr>
        <sz val="11"/>
        <rFont val="Microsoft Sans Serif"/>
        <family val="2"/>
      </rPr>
      <t>J O E L H O S</t>
    </r>
  </si>
  <si>
    <r>
      <rPr>
        <sz val="11"/>
        <rFont val="Microsoft Sans Serif"/>
        <family val="2"/>
      </rPr>
      <t>081321</t>
    </r>
  </si>
  <si>
    <r>
      <rPr>
        <sz val="11"/>
        <rFont val="Microsoft Sans Serif"/>
        <family val="2"/>
      </rPr>
      <t>JOELHO 90 GRAUS SOLDAVEL DIAMETRO 25 MM</t>
    </r>
  </si>
  <si>
    <r>
      <rPr>
        <sz val="11"/>
        <rFont val="Microsoft Sans Serif"/>
        <family val="2"/>
      </rPr>
      <t>081324</t>
    </r>
  </si>
  <si>
    <r>
      <rPr>
        <sz val="11"/>
        <rFont val="Microsoft Sans Serif"/>
        <family val="2"/>
      </rPr>
      <t>JOELHO 90 GRAUS SOLDAVEL 50 mm (MARROM)</t>
    </r>
  </si>
  <si>
    <r>
      <rPr>
        <sz val="11"/>
        <rFont val="Microsoft Sans Serif"/>
        <family val="2"/>
      </rPr>
      <t>081369</t>
    </r>
  </si>
  <si>
    <r>
      <rPr>
        <sz val="11"/>
        <rFont val="Microsoft Sans Serif"/>
        <family val="2"/>
      </rPr>
      <t>JOELHO 90 GRAUS SOLD. C/BUCHA LATAO 25 X 3/4"</t>
    </r>
  </si>
  <si>
    <r>
      <rPr>
        <sz val="11"/>
        <rFont val="Microsoft Sans Serif"/>
        <family val="2"/>
      </rPr>
      <t>081400</t>
    </r>
  </si>
  <si>
    <r>
      <rPr>
        <sz val="11"/>
        <rFont val="Microsoft Sans Serif"/>
        <family val="2"/>
      </rPr>
      <t>T E</t>
    </r>
  </si>
  <si>
    <r>
      <rPr>
        <sz val="11"/>
        <rFont val="Microsoft Sans Serif"/>
        <family val="2"/>
      </rPr>
      <t>081402</t>
    </r>
  </si>
  <si>
    <r>
      <rPr>
        <sz val="11"/>
        <rFont val="Microsoft Sans Serif"/>
        <family val="2"/>
      </rPr>
      <t>TE 90 GRAUS SOLDAVEL DIAMETRO 25 mm</t>
    </r>
  </si>
  <si>
    <r>
      <rPr>
        <sz val="11"/>
        <rFont val="Microsoft Sans Serif"/>
        <family val="2"/>
      </rPr>
      <t>081600</t>
    </r>
  </si>
  <si>
    <r>
      <rPr>
        <sz val="11"/>
        <rFont val="Microsoft Sans Serif"/>
        <family val="2"/>
      </rPr>
      <t>E S G O T O S A N I T A R I O</t>
    </r>
  </si>
  <si>
    <r>
      <rPr>
        <sz val="11"/>
        <rFont val="Microsoft Sans Serif"/>
        <family val="2"/>
      </rPr>
      <t>081660</t>
    </r>
  </si>
  <si>
    <r>
      <rPr>
        <sz val="11"/>
        <rFont val="Microsoft Sans Serif"/>
        <family val="2"/>
      </rPr>
      <t>C O R P O DE C A I X A S I F O N A D A/R A L O</t>
    </r>
  </si>
  <si>
    <r>
      <rPr>
        <sz val="11"/>
        <rFont val="Microsoft Sans Serif"/>
        <family val="2"/>
      </rPr>
      <t>081661</t>
    </r>
  </si>
  <si>
    <r>
      <rPr>
        <sz val="11"/>
        <rFont val="Microsoft Sans Serif"/>
        <family val="2"/>
      </rPr>
      <t>CORPO CX. SIFONADA DIAM. 100 X 100 X 50</t>
    </r>
  </si>
  <si>
    <r>
      <rPr>
        <sz val="11"/>
        <rFont val="Microsoft Sans Serif"/>
        <family val="2"/>
      </rPr>
      <t>081750</t>
    </r>
  </si>
  <si>
    <r>
      <rPr>
        <sz val="11"/>
        <rFont val="Microsoft Sans Serif"/>
        <family val="2"/>
      </rPr>
      <t>G R E L H A S</t>
    </r>
  </si>
  <si>
    <r>
      <rPr>
        <sz val="11"/>
        <rFont val="Microsoft Sans Serif"/>
        <family val="2"/>
      </rPr>
      <t>081770</t>
    </r>
  </si>
  <si>
    <r>
      <rPr>
        <sz val="11"/>
        <rFont val="Microsoft Sans Serif"/>
        <family val="2"/>
      </rPr>
      <t>GRELHA QUADRADA BRANCA DIAM. 100 MM</t>
    </r>
  </si>
  <si>
    <r>
      <rPr>
        <sz val="11"/>
        <rFont val="Microsoft Sans Serif"/>
        <family val="2"/>
      </rPr>
      <t>081810</t>
    </r>
  </si>
  <si>
    <r>
      <rPr>
        <sz val="11"/>
        <rFont val="Microsoft Sans Serif"/>
        <family val="2"/>
      </rPr>
      <t>D I V E R S O S</t>
    </r>
  </si>
  <si>
    <r>
      <rPr>
        <sz val="11"/>
        <rFont val="Microsoft Sans Serif"/>
        <family val="2"/>
      </rPr>
      <t>081811</t>
    </r>
  </si>
  <si>
    <r>
      <rPr>
        <sz val="11"/>
        <rFont val="Microsoft Sans Serif"/>
        <family val="2"/>
      </rPr>
      <t>HIDROMETRO DIAM.RAMAL = 25 MM VAZAO =1,5 A 3 M3</t>
    </r>
  </si>
  <si>
    <r>
      <rPr>
        <sz val="11"/>
        <rFont val="Microsoft Sans Serif"/>
        <family val="2"/>
      </rPr>
      <t>081815</t>
    </r>
  </si>
  <si>
    <r>
      <rPr>
        <sz val="11"/>
        <rFont val="Microsoft Sans Serif"/>
        <family val="2"/>
      </rPr>
      <t>KIT CAVALETE D=25MM P/HIDRÔMETRO 1,5-3,0-5,0 M3/MURETA/CAIXA</t>
    </r>
  </si>
  <si>
    <r>
      <rPr>
        <sz val="11"/>
        <rFont val="Microsoft Sans Serif"/>
        <family val="2"/>
      </rPr>
      <t>081846</t>
    </r>
  </si>
  <si>
    <r>
      <rPr>
        <sz val="11"/>
        <rFont val="Microsoft Sans Serif"/>
        <family val="2"/>
      </rPr>
      <t>CAIXA DE GORDURA E INSPEÇÃO EM PVC/ABS 19 LITROS COM TAMPA E PORTA TAMPA E CESTO DE LIMPEZA REMOVÍVEL</t>
    </r>
  </si>
  <si>
    <r>
      <rPr>
        <sz val="11"/>
        <rFont val="Microsoft Sans Serif"/>
        <family val="2"/>
      </rPr>
      <t>081885</t>
    </r>
  </si>
  <si>
    <r>
      <rPr>
        <sz val="11"/>
        <rFont val="Microsoft Sans Serif"/>
        <family val="2"/>
      </rPr>
      <t>TERMINAL DE VENTILACAO DIAMETRO 50 MM</t>
    </r>
  </si>
  <si>
    <r>
      <rPr>
        <sz val="11"/>
        <rFont val="Microsoft Sans Serif"/>
        <family val="2"/>
      </rPr>
      <t>081888</t>
    </r>
  </si>
  <si>
    <r>
      <rPr>
        <sz val="11"/>
        <rFont val="Microsoft Sans Serif"/>
        <family val="2"/>
      </rPr>
      <t>TORNEIRA BOIA DIAMETRO (3/4") 20 MM</t>
    </r>
  </si>
  <si>
    <r>
      <rPr>
        <sz val="11"/>
        <rFont val="Microsoft Sans Serif"/>
        <family val="2"/>
      </rPr>
      <t>082300</t>
    </r>
  </si>
  <si>
    <r>
      <rPr>
        <sz val="11"/>
        <rFont val="Microsoft Sans Serif"/>
        <family val="2"/>
      </rPr>
      <t>T U B O S</t>
    </r>
  </si>
  <si>
    <r>
      <rPr>
        <sz val="11"/>
        <rFont val="Microsoft Sans Serif"/>
        <family val="2"/>
      </rPr>
      <t>082301</t>
    </r>
  </si>
  <si>
    <r>
      <rPr>
        <sz val="11"/>
        <rFont val="Microsoft Sans Serif"/>
        <family val="2"/>
      </rPr>
      <t>TUBO SOLD.P/ESGOTO DIAM. 40 MM</t>
    </r>
  </si>
  <si>
    <r>
      <rPr>
        <sz val="11"/>
        <rFont val="Microsoft Sans Serif"/>
        <family val="2"/>
      </rPr>
      <t>082302</t>
    </r>
  </si>
  <si>
    <r>
      <rPr>
        <sz val="11"/>
        <rFont val="Microsoft Sans Serif"/>
        <family val="2"/>
      </rPr>
      <t>TUBO SOLD. P/ESGOTO DIAM. 50 MM</t>
    </r>
  </si>
  <si>
    <r>
      <rPr>
        <sz val="11"/>
        <rFont val="Microsoft Sans Serif"/>
        <family val="2"/>
      </rPr>
      <t>082303</t>
    </r>
  </si>
  <si>
    <r>
      <rPr>
        <sz val="11"/>
        <rFont val="Microsoft Sans Serif"/>
        <family val="2"/>
      </rPr>
      <t>TUBO SOLDAVEL P/ESGOTO DIAM.75 MM</t>
    </r>
  </si>
  <si>
    <r>
      <rPr>
        <sz val="11"/>
        <rFont val="Microsoft Sans Serif"/>
        <family val="2"/>
      </rPr>
      <t>082304</t>
    </r>
  </si>
  <si>
    <r>
      <rPr>
        <sz val="11"/>
        <rFont val="Microsoft Sans Serif"/>
        <family val="2"/>
      </rPr>
      <t>TUBO SOLDAVEL P/ESGOTO DIAM. 100 MM</t>
    </r>
  </si>
  <si>
    <r>
      <rPr>
        <sz val="11"/>
        <rFont val="Microsoft Sans Serif"/>
        <family val="2"/>
      </rPr>
      <t>172</t>
    </r>
  </si>
  <si>
    <r>
      <rPr>
        <sz val="11"/>
        <rFont val="Microsoft Sans Serif"/>
        <family val="2"/>
      </rPr>
      <t>ALVENARIAS E DIVISÓRIAS</t>
    </r>
  </si>
  <si>
    <r>
      <rPr>
        <sz val="11"/>
        <rFont val="Microsoft Sans Serif"/>
        <family val="2"/>
      </rPr>
      <t>100000</t>
    </r>
  </si>
  <si>
    <r>
      <rPr>
        <sz val="11"/>
        <rFont val="Microsoft Sans Serif"/>
        <family val="2"/>
      </rPr>
      <t>ALVENARIAS E DIVISORIAS</t>
    </r>
  </si>
  <si>
    <r>
      <rPr>
        <sz val="11"/>
        <rFont val="Microsoft Sans Serif"/>
        <family val="2"/>
      </rPr>
      <t>100160</t>
    </r>
  </si>
  <si>
    <r>
      <rPr>
        <sz val="11"/>
        <rFont val="Microsoft Sans Serif"/>
        <family val="2"/>
      </rPr>
      <t>ALVENARIA DE TIJOLO FURADO 1/2 VEZ 14X29X9 - 6 FUROS - ARG. (1CALH:4ARML+100KG DE CI/M3)</t>
    </r>
  </si>
  <si>
    <r>
      <rPr>
        <sz val="11"/>
        <rFont val="Microsoft Sans Serif"/>
        <family val="2"/>
      </rPr>
      <t>176</t>
    </r>
  </si>
  <si>
    <r>
      <rPr>
        <sz val="11"/>
        <rFont val="Microsoft Sans Serif"/>
        <family val="2"/>
      </rPr>
      <t>ESTRUTURA DE MADEIRA</t>
    </r>
  </si>
  <si>
    <r>
      <rPr>
        <sz val="11"/>
        <rFont val="Microsoft Sans Serif"/>
        <family val="2"/>
      </rPr>
      <t>140000</t>
    </r>
  </si>
  <si>
    <r>
      <rPr>
        <sz val="11"/>
        <rFont val="Microsoft Sans Serif"/>
        <family val="2"/>
      </rPr>
      <t>140119</t>
    </r>
  </si>
  <si>
    <r>
      <rPr>
        <sz val="11"/>
        <rFont val="Microsoft Sans Serif"/>
        <family val="2"/>
      </rPr>
      <t>MAO DE OBRA P/ESTR.MADEIRA EM TERÇA TELHA FIBROCIMENTO</t>
    </r>
  </si>
  <si>
    <r>
      <rPr>
        <sz val="11"/>
        <rFont val="Microsoft Sans Serif"/>
        <family val="2"/>
      </rPr>
      <t>140200</t>
    </r>
  </si>
  <si>
    <r>
      <rPr>
        <sz val="11"/>
        <rFont val="Microsoft Sans Serif"/>
        <family val="2"/>
      </rPr>
      <t>EST.MAD.TELHA FIBROCIM. COM APOIOS EM LAJES/VIGAS OU PAREDES(SOMENTE TERÇAS ) C/FERRAGENS</t>
    </r>
  </si>
  <si>
    <r>
      <rPr>
        <sz val="11"/>
        <rFont val="Microsoft Sans Serif"/>
        <family val="2"/>
      </rPr>
      <t>178</t>
    </r>
  </si>
  <si>
    <r>
      <rPr>
        <sz val="11"/>
        <rFont val="Microsoft Sans Serif"/>
        <family val="2"/>
      </rPr>
      <t>COBERTURAS</t>
    </r>
  </si>
  <si>
    <r>
      <rPr>
        <sz val="11"/>
        <rFont val="Microsoft Sans Serif"/>
        <family val="2"/>
      </rPr>
      <t>160000</t>
    </r>
  </si>
  <si>
    <r>
      <rPr>
        <sz val="11"/>
        <rFont val="Microsoft Sans Serif"/>
        <family val="2"/>
      </rPr>
      <t>160501</t>
    </r>
  </si>
  <si>
    <r>
      <rPr>
        <sz val="11"/>
        <rFont val="Microsoft Sans Serif"/>
        <family val="2"/>
      </rPr>
      <t>COBERTURA C/TELHA ONDULADA OU EQUIV.</t>
    </r>
  </si>
  <si>
    <r>
      <rPr>
        <sz val="11"/>
        <rFont val="Microsoft Sans Serif"/>
        <family val="2"/>
      </rPr>
      <t>179</t>
    </r>
  </si>
  <si>
    <r>
      <rPr>
        <sz val="11"/>
        <rFont val="Microsoft Sans Serif"/>
        <family val="2"/>
      </rPr>
      <t>ESQUADRIAS DE MADEIRAS</t>
    </r>
  </si>
  <si>
    <r>
      <rPr>
        <sz val="11"/>
        <rFont val="Microsoft Sans Serif"/>
        <family val="2"/>
      </rPr>
      <t>170000</t>
    </r>
  </si>
  <si>
    <r>
      <rPr>
        <sz val="11"/>
        <rFont val="Microsoft Sans Serif"/>
        <family val="2"/>
      </rPr>
      <t>ESQUADRIAS DE MADEIRA</t>
    </r>
  </si>
  <si>
    <r>
      <rPr>
        <sz val="11"/>
        <rFont val="Microsoft Sans Serif"/>
        <family val="2"/>
      </rPr>
      <t>170010</t>
    </r>
  </si>
  <si>
    <r>
      <rPr>
        <sz val="11"/>
        <rFont val="Microsoft Sans Serif"/>
        <family val="2"/>
      </rPr>
      <t>ALIZAR</t>
    </r>
  </si>
  <si>
    <r>
      <rPr>
        <sz val="11"/>
        <rFont val="Microsoft Sans Serif"/>
        <family val="2"/>
      </rPr>
      <t>170101</t>
    </r>
  </si>
  <si>
    <r>
      <rPr>
        <sz val="11"/>
        <rFont val="Microsoft Sans Serif"/>
        <family val="2"/>
      </rPr>
      <t>PORTA LISA 60x210 C/PORTAL E ALISAR S/FERRAGENS</t>
    </r>
  </si>
  <si>
    <r>
      <rPr>
        <sz val="11"/>
        <rFont val="Microsoft Sans Serif"/>
        <family val="2"/>
      </rPr>
      <t>170103</t>
    </r>
  </si>
  <si>
    <r>
      <rPr>
        <sz val="11"/>
        <rFont val="Microsoft Sans Serif"/>
        <family val="2"/>
      </rPr>
      <t>PORTA LISA 80x210 C/PORTAL E ALISAR S/FERRAGENS</t>
    </r>
  </si>
  <si>
    <r>
      <rPr>
        <sz val="11"/>
        <rFont val="Microsoft Sans Serif"/>
        <family val="2"/>
      </rPr>
      <t>180</t>
    </r>
  </si>
  <si>
    <r>
      <rPr>
        <sz val="11"/>
        <rFont val="Microsoft Sans Serif"/>
        <family val="2"/>
      </rPr>
      <t>ESQUADRIAS METÁLICAS</t>
    </r>
  </si>
  <si>
    <r>
      <rPr>
        <sz val="11"/>
        <rFont val="Microsoft Sans Serif"/>
        <family val="2"/>
      </rPr>
      <t>180000</t>
    </r>
  </si>
  <si>
    <r>
      <rPr>
        <sz val="11"/>
        <rFont val="Microsoft Sans Serif"/>
        <family val="2"/>
      </rPr>
      <t>ESQUADRIAS METÁLICAS - ( OBS.: OS VIDROS NÃO ESTÃO INCLUSOS NAS ESQUADRIAS )</t>
    </r>
  </si>
  <si>
    <r>
      <rPr>
        <sz val="11"/>
        <rFont val="Microsoft Sans Serif"/>
        <family val="2"/>
      </rPr>
      <t>180504</t>
    </r>
  </si>
  <si>
    <r>
      <rPr>
        <sz val="11"/>
        <rFont val="Microsoft Sans Serif"/>
        <family val="2"/>
      </rPr>
      <t>PORTA ABRIR/VENEZIANA PF-4 C/FERRAGENS</t>
    </r>
  </si>
  <si>
    <r>
      <rPr>
        <sz val="11"/>
        <rFont val="Microsoft Sans Serif"/>
        <family val="2"/>
      </rPr>
      <t>181</t>
    </r>
  </si>
  <si>
    <r>
      <rPr>
        <sz val="11"/>
        <rFont val="Microsoft Sans Serif"/>
        <family val="2"/>
      </rPr>
      <t>VIDROS</t>
    </r>
  </si>
  <si>
    <r>
      <rPr>
        <sz val="11"/>
        <rFont val="Microsoft Sans Serif"/>
        <family val="2"/>
      </rPr>
      <t>190000</t>
    </r>
  </si>
  <si>
    <r>
      <rPr>
        <sz val="11"/>
        <rFont val="Microsoft Sans Serif"/>
        <family val="2"/>
      </rPr>
      <t>190105</t>
    </r>
  </si>
  <si>
    <r>
      <rPr>
        <sz val="11"/>
        <rFont val="Microsoft Sans Serif"/>
        <family val="2"/>
      </rPr>
      <t>182</t>
    </r>
  </si>
  <si>
    <r>
      <rPr>
        <sz val="11"/>
        <rFont val="Microsoft Sans Serif"/>
        <family val="2"/>
      </rPr>
      <t>REVESTIMENTO DE PAREDES</t>
    </r>
  </si>
  <si>
    <r>
      <rPr>
        <sz val="11"/>
        <rFont val="Microsoft Sans Serif"/>
        <family val="2"/>
      </rPr>
      <t>200000</t>
    </r>
  </si>
  <si>
    <r>
      <rPr>
        <sz val="11"/>
        <rFont val="Microsoft Sans Serif"/>
        <family val="2"/>
      </rPr>
      <t>200101</t>
    </r>
  </si>
  <si>
    <r>
      <rPr>
        <sz val="11"/>
        <rFont val="Microsoft Sans Serif"/>
        <family val="2"/>
      </rPr>
      <t>CHAPISCO COMUM</t>
    </r>
  </si>
  <si>
    <r>
      <rPr>
        <sz val="11"/>
        <rFont val="Microsoft Sans Serif"/>
        <family val="2"/>
      </rPr>
      <t>200201</t>
    </r>
  </si>
  <si>
    <r>
      <rPr>
        <sz val="11"/>
        <rFont val="Microsoft Sans Serif"/>
        <family val="2"/>
      </rPr>
      <t>EMBOÇO (1CI:4 ARML)</t>
    </r>
  </si>
  <si>
    <r>
      <rPr>
        <sz val="11"/>
        <rFont val="Microsoft Sans Serif"/>
        <family val="2"/>
      </rPr>
      <t>200403</t>
    </r>
  </si>
  <si>
    <r>
      <rPr>
        <sz val="11"/>
        <rFont val="Microsoft Sans Serif"/>
        <family val="2"/>
      </rPr>
      <t>REBOCO (1 CALH:4 ARFC+100kgCI/M3)</t>
    </r>
  </si>
  <si>
    <r>
      <rPr>
        <sz val="11"/>
        <rFont val="Microsoft Sans Serif"/>
        <family val="2"/>
      </rPr>
      <t>201302</t>
    </r>
  </si>
  <si>
    <r>
      <rPr>
        <sz val="11"/>
        <rFont val="Microsoft Sans Serif"/>
        <family val="2"/>
      </rPr>
      <t>REVESTIMENTO COM CERÂMICA</t>
    </r>
  </si>
  <si>
    <r>
      <rPr>
        <sz val="11"/>
        <rFont val="Microsoft Sans Serif"/>
        <family val="2"/>
      </rPr>
      <t>183</t>
    </r>
  </si>
  <si>
    <r>
      <rPr>
        <sz val="11"/>
        <rFont val="Microsoft Sans Serif"/>
        <family val="2"/>
      </rPr>
      <t>FORROS</t>
    </r>
  </si>
  <si>
    <r>
      <rPr>
        <sz val="11"/>
        <rFont val="Microsoft Sans Serif"/>
        <family val="2"/>
      </rPr>
      <t>210000</t>
    </r>
  </si>
  <si>
    <r>
      <rPr>
        <sz val="11"/>
        <rFont val="Microsoft Sans Serif"/>
        <family val="2"/>
      </rPr>
      <t>210101</t>
    </r>
  </si>
  <si>
    <r>
      <rPr>
        <sz val="11"/>
        <rFont val="Microsoft Sans Serif"/>
        <family val="2"/>
      </rPr>
      <t>CHAPISCO EM FORRO (1CI: 3 ARG)</t>
    </r>
  </si>
  <si>
    <r>
      <rPr>
        <sz val="11"/>
        <rFont val="Microsoft Sans Serif"/>
        <family val="2"/>
      </rPr>
      <t>210301</t>
    </r>
  </si>
  <si>
    <r>
      <rPr>
        <sz val="11"/>
        <rFont val="Microsoft Sans Serif"/>
        <family val="2"/>
      </rPr>
      <t>REBOCO FINO EM FORRO (1 CALH:4 ARFC+100 KG CI/M3)</t>
    </r>
  </si>
  <si>
    <r>
      <rPr>
        <sz val="11"/>
        <rFont val="Microsoft Sans Serif"/>
        <family val="2"/>
      </rPr>
      <t>184</t>
    </r>
  </si>
  <si>
    <r>
      <rPr>
        <sz val="11"/>
        <rFont val="Microsoft Sans Serif"/>
        <family val="2"/>
      </rPr>
      <t>REVESTIMENTO DE PISO</t>
    </r>
  </si>
  <si>
    <r>
      <rPr>
        <sz val="11"/>
        <rFont val="Microsoft Sans Serif"/>
        <family val="2"/>
      </rPr>
      <t>220000</t>
    </r>
  </si>
  <si>
    <r>
      <rPr>
        <sz val="11"/>
        <rFont val="Microsoft Sans Serif"/>
        <family val="2"/>
      </rPr>
      <t>220050</t>
    </r>
  </si>
  <si>
    <r>
      <rPr>
        <sz val="11"/>
        <rFont val="Microsoft Sans Serif"/>
        <family val="2"/>
      </rPr>
      <t>LASTRO DE CONCRETO REGULARIZADO SEM IMPERMEAB. 1:3:6 ESP= 5CM (BASE)</t>
    </r>
  </si>
  <si>
    <r>
      <rPr>
        <sz val="11"/>
        <rFont val="Microsoft Sans Serif"/>
        <family val="2"/>
      </rPr>
      <t>220309</t>
    </r>
  </si>
  <si>
    <r>
      <rPr>
        <sz val="11"/>
        <rFont val="Microsoft Sans Serif"/>
        <family val="2"/>
      </rPr>
      <t>PISO EM CERÂMICA PEI-5 COM CONTRAPISO (1CI:3ARML) E ARGAMASSA COLANTE</t>
    </r>
  </si>
  <si>
    <r>
      <rPr>
        <sz val="11"/>
        <rFont val="Microsoft Sans Serif"/>
        <family val="2"/>
      </rPr>
      <t>220310</t>
    </r>
  </si>
  <si>
    <r>
      <rPr>
        <sz val="11"/>
        <rFont val="Microsoft Sans Serif"/>
        <family val="2"/>
      </rPr>
      <t>RODAPÉ DE CERÂMICA COM ARGAMASSA COLANTE</t>
    </r>
  </si>
  <si>
    <r>
      <rPr>
        <sz val="11"/>
        <rFont val="Microsoft Sans Serif"/>
        <family val="2"/>
      </rPr>
      <t>220311</t>
    </r>
  </si>
  <si>
    <r>
      <rPr>
        <sz val="11"/>
        <rFont val="Microsoft Sans Serif"/>
        <family val="2"/>
      </rPr>
      <t>CERAMICA ANTI-DERRAPANTE COM CONTRAPISO (1CI:3ARML) E ARGAMASSA COLANTE</t>
    </r>
  </si>
  <si>
    <r>
      <rPr>
        <sz val="11"/>
        <rFont val="Microsoft Sans Serif"/>
        <family val="2"/>
      </rPr>
      <t>185</t>
    </r>
  </si>
  <si>
    <r>
      <rPr>
        <sz val="11"/>
        <rFont val="Microsoft Sans Serif"/>
        <family val="2"/>
      </rPr>
      <t>FERRAGENS</t>
    </r>
  </si>
  <si>
    <r>
      <rPr>
        <sz val="11"/>
        <rFont val="Microsoft Sans Serif"/>
        <family val="2"/>
      </rPr>
      <t>230000</t>
    </r>
  </si>
  <si>
    <r>
      <rPr>
        <sz val="11"/>
        <rFont val="Microsoft Sans Serif"/>
        <family val="2"/>
      </rPr>
      <t>230102</t>
    </r>
  </si>
  <si>
    <r>
      <rPr>
        <sz val="11"/>
        <rFont val="Microsoft Sans Serif"/>
        <family val="2"/>
      </rPr>
      <t>188</t>
    </r>
  </si>
  <si>
    <r>
      <rPr>
        <sz val="11"/>
        <rFont val="Microsoft Sans Serif"/>
        <family val="2"/>
      </rPr>
      <t>PINTURA</t>
    </r>
  </si>
  <si>
    <r>
      <rPr>
        <sz val="11"/>
        <rFont val="Microsoft Sans Serif"/>
        <family val="2"/>
      </rPr>
      <t>260000</t>
    </r>
  </si>
  <si>
    <r>
      <rPr>
        <sz val="11"/>
        <rFont val="Microsoft Sans Serif"/>
        <family val="2"/>
      </rPr>
      <t>261300</t>
    </r>
  </si>
  <si>
    <r>
      <rPr>
        <sz val="11"/>
        <rFont val="Microsoft Sans Serif"/>
        <family val="2"/>
      </rPr>
      <t>EMASSAMENTO COM MASSA PVA DUAS DEMAOS</t>
    </r>
  </si>
  <si>
    <r>
      <rPr>
        <sz val="11"/>
        <rFont val="Microsoft Sans Serif"/>
        <family val="2"/>
      </rPr>
      <t>261302</t>
    </r>
  </si>
  <si>
    <r>
      <rPr>
        <sz val="11"/>
        <rFont val="Microsoft Sans Serif"/>
        <family val="2"/>
      </rPr>
      <t>PINTURA LATEX DUAS DEMAOS COM SELADOR</t>
    </r>
  </si>
  <si>
    <r>
      <rPr>
        <sz val="11"/>
        <rFont val="Microsoft Sans Serif"/>
        <family val="2"/>
      </rPr>
      <t>261307</t>
    </r>
  </si>
  <si>
    <r>
      <rPr>
        <sz val="11"/>
        <rFont val="Microsoft Sans Serif"/>
        <family val="2"/>
      </rPr>
      <t>PINTURA PVA LATEX 2 DEMAOS SEM SELADOR</t>
    </r>
  </si>
  <si>
    <r>
      <rPr>
        <sz val="11"/>
        <rFont val="Microsoft Sans Serif"/>
        <family val="2"/>
      </rPr>
      <t>261503</t>
    </r>
  </si>
  <si>
    <r>
      <rPr>
        <sz val="11"/>
        <rFont val="Microsoft Sans Serif"/>
        <family val="2"/>
      </rPr>
      <t>PINT.ESMALTE 2 DEM. ESQ.FERRO (SEM FUNDO ANTICOR.)</t>
    </r>
  </si>
  <si>
    <r>
      <rPr>
        <sz val="11"/>
        <rFont val="Microsoft Sans Serif"/>
        <family val="2"/>
      </rPr>
      <t>261604</t>
    </r>
  </si>
  <si>
    <r>
      <rPr>
        <sz val="11"/>
        <rFont val="Microsoft Sans Serif"/>
        <family val="2"/>
      </rPr>
      <t>189</t>
    </r>
  </si>
  <si>
    <r>
      <rPr>
        <sz val="11"/>
        <rFont val="Microsoft Sans Serif"/>
        <family val="2"/>
      </rPr>
      <t>DIVERSOS</t>
    </r>
  </si>
  <si>
    <r>
      <rPr>
        <sz val="11"/>
        <rFont val="Microsoft Sans Serif"/>
        <family val="2"/>
      </rPr>
      <t>270000</t>
    </r>
  </si>
  <si>
    <r>
      <rPr>
        <sz val="11"/>
        <rFont val="Microsoft Sans Serif"/>
        <family val="2"/>
      </rPr>
      <t>270501</t>
    </r>
  </si>
  <si>
    <r>
      <rPr>
        <sz val="11"/>
        <rFont val="Microsoft Sans Serif"/>
        <family val="2"/>
      </rPr>
      <t>LIMPEZA FINAL DE OBRA - (OBRAS CIVIS)</t>
    </r>
  </si>
  <si>
    <t>15 estacas com 3,00m cada, Total 45,00 m</t>
  </si>
  <si>
    <t>Projeto Estrutural</t>
  </si>
  <si>
    <t>((3,11+11,35+3,11+2,6+2,73+4,86+2,73+3,89+2,85+2,85+2,85+4,6+1,84)*4,1)-((1,5*1)+(0,5*0,5)+(1,2*1)+(1,2*1)+(1,5*1)+(4*0,8*2,1)+(0,6*2,1))</t>
  </si>
  <si>
    <t>0,5*0,5</t>
  </si>
  <si>
    <t>188,79*2</t>
  </si>
  <si>
    <t>m</t>
  </si>
  <si>
    <t xml:space="preserve">Projeto Estrutural </t>
  </si>
  <si>
    <t>AREA DE LAJE</t>
  </si>
  <si>
    <t>Embutidas na laje para 5,00 Luminarias</t>
  </si>
  <si>
    <t>1 Geral</t>
  </si>
  <si>
    <t>Fio para aterramento 3,00m</t>
  </si>
  <si>
    <t>Fio para chuveiro 20,00m</t>
  </si>
  <si>
    <t>Fio para Rede Geral 10,00m</t>
  </si>
  <si>
    <t>Fio para entrada de energia</t>
  </si>
  <si>
    <t>Hastes para aterramento 2,00</t>
  </si>
  <si>
    <t>5,00 Interruptores com tomadas</t>
  </si>
  <si>
    <t xml:space="preserve">2,00 lampadas por luminaria em 4,00, mais 2,00 lampadas no banheiro </t>
  </si>
  <si>
    <t>2,00 Registros manutenção 1,00 no banheiro e 1,00 na cozinha</t>
  </si>
  <si>
    <t>1,00 Registro Geral</t>
  </si>
  <si>
    <t>1,00 Registro Chuveiro</t>
  </si>
  <si>
    <t>Duas Portas de 80 e Uma de 60 ((2,1*4)+(0,6*2))+(2*((2,1*4)+(0,8*2)))</t>
  </si>
  <si>
    <t>ESQ. MAXIMO AR CHAPA/VIDRO J4 C/FERRAGENS</t>
  </si>
  <si>
    <t>ESQ.VENEZIANA CHAPA/VIDRO J11 e J16 C/FERRAGENS</t>
  </si>
  <si>
    <t>Porta Banheiro 1,00</t>
  </si>
  <si>
    <t>Portas Dormitorios 2,00</t>
  </si>
  <si>
    <t>((1,84+1,84+1,72+1,72)*2,8)+((2,85+3,5+2,85+3,5)*2,8)-((0,9*2,1)+(1,2*1)+(0,8*2,1))</t>
  </si>
  <si>
    <t>(188,79*2) - 50,73</t>
  </si>
  <si>
    <t>(11,96+9,9+7,12+2,66+1,84+8,65)</t>
  </si>
  <si>
    <t>PISO CONCRETO DESEMPENADO ESPESSURA = 5 CM 1:2,5:3,5 (Passeio proteção)</t>
  </si>
  <si>
    <t>(4,11+12,35+4,11+2,6+2,73+5,86+2,73)*0,5</t>
  </si>
  <si>
    <t>Banheiro (2,66)</t>
  </si>
  <si>
    <t>4,6+2,73+2,76+0,1+1,7+0,9+0,1+1,14+0,1+0,1+0,23+2,86+2,85+2,86+1,95+0,1+1,95+0,1+2,5+2,85+2,5</t>
  </si>
  <si>
    <t>FECH.(ALAV.) LAFONTE 6236 I /8766- I18 IMAB OU EQUIV.</t>
  </si>
  <si>
    <t>(((14,4+10,7+5,7+11,42)*2,8) Paredes) + (Tetos = 49,00)</t>
  </si>
  <si>
    <t>((11,35+3,11+2,6+2,73+4,86+2,73+3,89+3,11)*4,1)-((1,5*1)+(0,5*0,5)+(1,2*1)+(1,2*1)+(1,5*1)+(2*0,8*2,1))</t>
  </si>
  <si>
    <t>(34,98*2,8)+49</t>
  </si>
  <si>
    <t>(0,8*2,1*2*2)+(0,6*2,1*1)</t>
  </si>
  <si>
    <t>Area total = 49,00</t>
  </si>
  <si>
    <t>Total Material</t>
  </si>
  <si>
    <t>Total Mao de Obra</t>
  </si>
  <si>
    <t>Quantidade</t>
  </si>
  <si>
    <t>Calculo</t>
  </si>
  <si>
    <t>Total Geral</t>
  </si>
  <si>
    <t>Sub Total</t>
  </si>
  <si>
    <t>BDI</t>
  </si>
  <si>
    <t>Sub Total Geral</t>
  </si>
  <si>
    <t xml:space="preserve">Prefeitura Municipal de Catalao </t>
  </si>
  <si>
    <t>Edificação Popular Padrão 49,00m²</t>
  </si>
  <si>
    <t>Orçamento</t>
  </si>
  <si>
    <t>Cronograma Fisico Financeiro</t>
  </si>
  <si>
    <t>1º Mês</t>
  </si>
  <si>
    <t>2º Mês</t>
  </si>
  <si>
    <t>%</t>
  </si>
  <si>
    <t>Memorial de Calculo</t>
  </si>
  <si>
    <t>Ricardo Orides Venancio Primo</t>
  </si>
  <si>
    <t>Engenheiro Civil</t>
  </si>
  <si>
    <t>CREA 97252/D - MG</t>
  </si>
  <si>
    <t>(1,2*1)+(1,2*1)+(1,2*1)+(1,2*1)+(1,5*1)</t>
  </si>
  <si>
    <t>Area das Janela por 2 + Banho (6,30/2)+0,25</t>
  </si>
  <si>
    <t>(0,25+6,35+3,36)*2</t>
  </si>
  <si>
    <t>Porta de Entrada e Cozinha (2*(2,1*0,8)) + portinhola do alçapão (0,60x0,60)</t>
  </si>
  <si>
    <t>(13 pontos a 1,50m + 4 chegadas no QDL 1,50m)+ corridas na laje (1,20+2,34+1,47+1,54+0,82+0,90+0,69+2,33+0,76+2,64+3,51+2,02+1,96+1,22+2,81+2,09+2,97+2,23) Total 59,00 + 10% =64,90</t>
  </si>
  <si>
    <t>Pontos de interruptor e tomadas 13,00</t>
  </si>
  <si>
    <t xml:space="preserve">4 Cicuitos </t>
  </si>
  <si>
    <t xml:space="preserve"> 3 na cozinha, 1 sala, 1 em cada quarto e 1 chuveiro</t>
  </si>
  <si>
    <t>Fio para tomadas 100,00m</t>
  </si>
  <si>
    <t>Fio para iluminação 100,00m</t>
  </si>
  <si>
    <t>VIDRO MINI-BOREAL - COLOCADO 4.0mm</t>
  </si>
  <si>
    <t>SERVIÇOS PRELIMINARES</t>
  </si>
  <si>
    <t>020000</t>
  </si>
  <si>
    <t>020702</t>
  </si>
  <si>
    <t>LOCAÇÃO DE OBRAS DE PEQUENO PORTE COM CAVALETE, INCLUSO PINTURA ( FACE INTERNA DO SARRAFO 10CM) E PIQUETE COM TESTEMUNHA</t>
  </si>
  <si>
    <t>Area da Edificação</t>
  </si>
  <si>
    <t>PLACA DE OBRA EM CHAPA METÁLICA 26 COM PINTURA, AFIXADA EM CAVALETES DE
MADEIRA DE LEI (VIGOTAS 6X12CM) - PADRÃO AGETOP</t>
  </si>
  <si>
    <t>1,50 x 2,00</t>
  </si>
  <si>
    <t>021301</t>
  </si>
  <si>
    <t>CAIXA DAGUA POLIETILENO 500 LTS.C/TAMPA</t>
  </si>
  <si>
    <t>081860</t>
  </si>
  <si>
    <t>uni</t>
  </si>
  <si>
    <t>SERVIÇO EM TERRA</t>
  </si>
  <si>
    <t>SERVICO EM TERRA</t>
  </si>
  <si>
    <t>040000</t>
  </si>
  <si>
    <t>APILOAMENTO</t>
  </si>
  <si>
    <t>041002</t>
  </si>
  <si>
    <t>041003</t>
  </si>
  <si>
    <t>ATERRO INTERNO SEM APILOAM.C/TR.EM CARRINHO MÃO</t>
  </si>
  <si>
    <t>Área de piso 42,13 + 2,66</t>
  </si>
  <si>
    <t>44,79 * 0,15</t>
  </si>
  <si>
    <t>IMPERMEABILIZAÇÃO</t>
  </si>
  <si>
    <t>IMPERMEABILIZACAO VIGAS BALDRAMES E=2,0 CM</t>
  </si>
  <si>
    <t xml:space="preserve">Comp. Total de baldrame = 50,54m x (0,15+0,15+0,15) </t>
  </si>
  <si>
    <t>Secretaria de Habitação e Secretaria de Promoção e Ação Social</t>
  </si>
  <si>
    <t>Tabela de Preços: AGETOP - TABELA 128 - CUSTOS DE OBRAS CIVIS - NOVEMBRO/2017 - DESONERADA</t>
  </si>
  <si>
    <t>Data Base: 01/11/2017</t>
  </si>
  <si>
    <t>080570</t>
  </si>
  <si>
    <t>TORNEIRA PARA LAVATÓRIO DIÂMETRO 1/2"</t>
  </si>
  <si>
    <t>VALVULA P/LAVATORIO OU BEBEDOURO METALICO DIAMETRO 1"</t>
  </si>
  <si>
    <t>080580</t>
  </si>
  <si>
    <t>TORNEIRA P/PIA OU BEBEDOURO DIAM. 1/2" E 3/4" PAREDE</t>
  </si>
  <si>
    <t>080660</t>
  </si>
  <si>
    <t>080680</t>
  </si>
  <si>
    <t>VALVULA P/PIA TIPO AMERICANA DIAM.3.1/2" (METAL)</t>
  </si>
  <si>
    <t>VALVULA P/TANQUE METALICA DIAM.1" S/LADRAO</t>
  </si>
  <si>
    <t>080830</t>
  </si>
  <si>
    <t>PINTURA TINTA INCOLOR COM BRILHO UMA DEMAO (verniz)</t>
  </si>
  <si>
    <t>m2</t>
  </si>
  <si>
    <t>m3</t>
  </si>
  <si>
    <t>P/ 15 UNIDADES</t>
  </si>
  <si>
    <t>3º Mês</t>
  </si>
  <si>
    <t>Total c/ bdi</t>
  </si>
  <si>
    <t>DISJUNTOR MONOPOLAR DE 35 A 50-A DR (Diferencial Residual)</t>
  </si>
  <si>
    <t>CALHA DE CHAPA GALVANIZADA (largura da folha 60cm)</t>
  </si>
  <si>
    <t>4,86+2,6+3,89</t>
  </si>
  <si>
    <t>RUFO DE CHAPA GALVANIZADA (largura da folha 40cm)</t>
  </si>
  <si>
    <t>2,71+11,35+2,71+2,53+2,53</t>
  </si>
  <si>
    <t>E S G O T O S A N I T A R I O</t>
  </si>
  <si>
    <t>J O E L H O S</t>
  </si>
  <si>
    <t>JOELHO 45 GRAUS DIAMETRO 40 MM</t>
  </si>
  <si>
    <t>JOELHO 90 GRAUS DIAMETRO 40 MM</t>
  </si>
  <si>
    <t>JOELHO 45 GRAUS DIAMETRO 50 MM</t>
  </si>
  <si>
    <t>081922</t>
  </si>
  <si>
    <t>JOELHO 90 GRAUS DIAMETRO 50 MM</t>
  </si>
  <si>
    <t>J U N C O E S</t>
  </si>
  <si>
    <t>JUNCAO SIMPLES DIAM. 100 X 50 MM</t>
  </si>
  <si>
    <t>JUNCAO SIMPLES DIAMETRO 100 X 75 MM</t>
  </si>
  <si>
    <t>JOELHO 45 GRAUS DIAMETRO 75 MM</t>
  </si>
  <si>
    <t>T E</t>
  </si>
  <si>
    <t>TE SANITARIO DIAMETRO 100 X 50 MM</t>
  </si>
  <si>
    <t>081920</t>
  </si>
  <si>
    <t>081921</t>
  </si>
  <si>
    <t>081935</t>
  </si>
  <si>
    <t>081936</t>
  </si>
  <si>
    <t>081923</t>
  </si>
  <si>
    <t>081960</t>
  </si>
  <si>
    <t>081973</t>
  </si>
  <si>
    <t>081974</t>
  </si>
  <si>
    <t>082200</t>
  </si>
  <si>
    <t>082233</t>
  </si>
  <si>
    <t>BDI 27,30%</t>
  </si>
  <si>
    <t>LOCACAO DE CONTAINER 2,30 X 6,00 M, ALT. 2,50 M, COM 1 SANITARIO, PARA ESCRITORIO, COMPLETO, SEM DIVISORIAS INTERNAS</t>
  </si>
  <si>
    <t>MÊS</t>
  </si>
  <si>
    <r>
      <rPr>
        <b/>
        <sz val="11"/>
        <rFont val="Microsoft Sans Serif"/>
        <family val="2"/>
      </rPr>
      <t>Código auxiliar</t>
    </r>
  </si>
  <si>
    <r>
      <rPr>
        <b/>
        <sz val="11"/>
        <rFont val="Microsoft Sans Serif"/>
        <family val="2"/>
      </rPr>
      <t>Serviço</t>
    </r>
  </si>
  <si>
    <r>
      <rPr>
        <b/>
        <sz val="11"/>
        <rFont val="Microsoft Sans Serif"/>
        <family val="2"/>
      </rPr>
      <t>Unidade</t>
    </r>
  </si>
  <si>
    <r>
      <rPr>
        <b/>
        <sz val="11"/>
        <rFont val="Microsoft Sans Serif"/>
        <family val="2"/>
      </rPr>
      <t>Material</t>
    </r>
  </si>
  <si>
    <r>
      <rPr>
        <b/>
        <sz val="11"/>
        <rFont val="Microsoft Sans Serif"/>
        <family val="2"/>
      </rPr>
      <t>Mão-de- obra</t>
    </r>
  </si>
  <si>
    <t>00010775/sinapi insumos</t>
  </si>
  <si>
    <t>PLACA / CONTAINER</t>
  </si>
  <si>
    <t>000</t>
  </si>
  <si>
    <t>4º Mês</t>
  </si>
  <si>
    <t>5º Mês</t>
  </si>
  <si>
    <t>SINAPI_Preco_Ref_Insumos_GO_042018_Desonerado</t>
  </si>
  <si>
    <t>Total Geral / UND.</t>
  </si>
  <si>
    <t xml:space="preserve">Sub Total </t>
  </si>
  <si>
    <t>Total</t>
  </si>
  <si>
    <t>Total Obra</t>
  </si>
  <si>
    <t>Catalão 16 de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</si>
</sst>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Microsoft Sans Serif"/>
      <family val="2"/>
    </font>
    <font>
      <vertAlign val="superscript"/>
      <sz val="11"/>
      <name val="Microsoft Sans Serif"/>
      <family val="2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1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1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justify"/>
    </xf>
    <xf numFmtId="0" fontId="6" fillId="0" borderId="0" xfId="0" applyFont="1"/>
    <xf numFmtId="2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top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/>
    <xf numFmtId="164" fontId="7" fillId="2" borderId="2" xfId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64" fontId="7" fillId="2" borderId="4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2" fontId="2" fillId="0" borderId="8" xfId="0" applyNumberFormat="1" applyFont="1" applyBorder="1" applyAlignment="1">
      <alignment horizontal="center" vertical="center"/>
    </xf>
    <xf numFmtId="164" fontId="7" fillId="2" borderId="9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0" fontId="3" fillId="0" borderId="2" xfId="0" applyFont="1" applyBorder="1" applyAlignment="1">
      <alignment horizontal="justify" vertical="justify"/>
    </xf>
    <xf numFmtId="0" fontId="2" fillId="0" borderId="1" xfId="0" applyFont="1" applyBorder="1" applyAlignment="1">
      <alignment horizontal="justify" vertical="justify"/>
    </xf>
    <xf numFmtId="0" fontId="2" fillId="0" borderId="8" xfId="0" applyFont="1" applyBorder="1" applyAlignment="1">
      <alignment horizontal="justify" vertical="justify"/>
    </xf>
    <xf numFmtId="2" fontId="2" fillId="0" borderId="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/>
    <xf numFmtId="2" fontId="2" fillId="0" borderId="4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top"/>
    </xf>
    <xf numFmtId="0" fontId="2" fillId="2" borderId="3" xfId="0" applyFont="1" applyFill="1" applyBorder="1"/>
    <xf numFmtId="0" fontId="2" fillId="2" borderId="21" xfId="0" applyFont="1" applyFill="1" applyBorder="1"/>
    <xf numFmtId="0" fontId="2" fillId="2" borderId="9" xfId="0" applyFont="1" applyFill="1" applyBorder="1" applyAlignment="1">
      <alignment horizontal="justify" vertical="justify"/>
    </xf>
    <xf numFmtId="164" fontId="9" fillId="2" borderId="9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2" fontId="2" fillId="0" borderId="2" xfId="0" applyNumberFormat="1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3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49" fontId="2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6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justify" vertical="justify" wrapText="1"/>
    </xf>
    <xf numFmtId="0" fontId="2" fillId="4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justify" vertical="justify"/>
    </xf>
    <xf numFmtId="0" fontId="2" fillId="4" borderId="2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vertical="top"/>
    </xf>
    <xf numFmtId="0" fontId="2" fillId="4" borderId="3" xfId="0" applyFont="1" applyFill="1" applyBorder="1"/>
    <xf numFmtId="0" fontId="2" fillId="4" borderId="2" xfId="0" applyFont="1" applyFill="1" applyBorder="1"/>
    <xf numFmtId="164" fontId="7" fillId="4" borderId="2" xfId="1" applyFont="1" applyFill="1" applyBorder="1" applyAlignment="1">
      <alignment horizontal="center" vertical="center"/>
    </xf>
    <xf numFmtId="164" fontId="7" fillId="4" borderId="22" xfId="1" applyFont="1" applyFill="1" applyBorder="1" applyAlignment="1">
      <alignment horizontal="center" vertical="center"/>
    </xf>
    <xf numFmtId="164" fontId="7" fillId="4" borderId="4" xfId="1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/>
    </xf>
    <xf numFmtId="164" fontId="7" fillId="4" borderId="9" xfId="1" applyFont="1" applyFill="1" applyBorder="1" applyAlignment="1">
      <alignment horizontal="center" vertical="center"/>
    </xf>
    <xf numFmtId="164" fontId="7" fillId="4" borderId="10" xfId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distributed"/>
    </xf>
    <xf numFmtId="0" fontId="9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distributed"/>
    </xf>
    <xf numFmtId="0" fontId="2" fillId="0" borderId="2" xfId="0" applyFont="1" applyBorder="1" applyAlignment="1">
      <alignment horizontal="justify" vertical="distributed"/>
    </xf>
    <xf numFmtId="49" fontId="2" fillId="0" borderId="2" xfId="0" applyNumberFormat="1" applyFont="1" applyBorder="1" applyAlignment="1">
      <alignment horizontal="justify" vertical="distributed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vertical="center"/>
    </xf>
    <xf numFmtId="164" fontId="7" fillId="0" borderId="27" xfId="1" applyFont="1" applyFill="1" applyBorder="1" applyAlignment="1">
      <alignment horizontal="center" vertical="center"/>
    </xf>
    <xf numFmtId="164" fontId="7" fillId="0" borderId="29" xfId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vertical="center"/>
    </xf>
    <xf numFmtId="0" fontId="2" fillId="0" borderId="5" xfId="0" applyFont="1" applyFill="1" applyBorder="1"/>
    <xf numFmtId="0" fontId="2" fillId="4" borderId="3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justify"/>
    </xf>
    <xf numFmtId="10" fontId="0" fillId="0" borderId="0" xfId="0" applyNumberFormat="1"/>
    <xf numFmtId="0" fontId="7" fillId="4" borderId="2" xfId="0" applyFont="1" applyFill="1" applyBorder="1" applyAlignment="1">
      <alignment horizontal="justify" vertical="justify"/>
    </xf>
    <xf numFmtId="49" fontId="2" fillId="0" borderId="2" xfId="0" applyNumberFormat="1" applyFont="1" applyBorder="1" applyAlignment="1">
      <alignment horizontal="justify" vertical="justify"/>
    </xf>
    <xf numFmtId="49" fontId="2" fillId="0" borderId="2" xfId="0" applyNumberFormat="1" applyFont="1" applyBorder="1" applyAlignment="1">
      <alignment horizontal="justify" vertical="justify" wrapText="1"/>
    </xf>
    <xf numFmtId="0" fontId="0" fillId="4" borderId="1" xfId="0" applyFill="1" applyBorder="1" applyAlignment="1">
      <alignment horizontal="justify" vertical="justify"/>
    </xf>
    <xf numFmtId="49" fontId="2" fillId="0" borderId="1" xfId="0" applyNumberFormat="1" applyFont="1" applyBorder="1" applyAlignment="1">
      <alignment horizontal="justify" vertical="justify" wrapText="1"/>
    </xf>
    <xf numFmtId="49" fontId="2" fillId="4" borderId="2" xfId="0" applyNumberFormat="1" applyFont="1" applyFill="1" applyBorder="1" applyAlignment="1">
      <alignment horizontal="justify" vertical="justify"/>
    </xf>
    <xf numFmtId="49" fontId="2" fillId="4" borderId="2" xfId="0" applyNumberFormat="1" applyFont="1" applyFill="1" applyBorder="1" applyAlignment="1">
      <alignment horizontal="justify" vertical="justify" wrapText="1"/>
    </xf>
    <xf numFmtId="49" fontId="2" fillId="0" borderId="9" xfId="0" applyNumberFormat="1" applyFont="1" applyBorder="1" applyAlignment="1">
      <alignment horizontal="justify" vertical="justify"/>
    </xf>
    <xf numFmtId="49" fontId="2" fillId="0" borderId="1" xfId="0" applyNumberFormat="1" applyFont="1" applyBorder="1" applyAlignment="1">
      <alignment horizontal="justify" vertical="justify"/>
    </xf>
    <xf numFmtId="49" fontId="2" fillId="0" borderId="0" xfId="0" applyNumberFormat="1" applyFont="1" applyAlignment="1">
      <alignment horizontal="justify" vertical="justify"/>
    </xf>
    <xf numFmtId="0" fontId="2" fillId="0" borderId="16" xfId="0" applyFont="1" applyBorder="1" applyAlignment="1">
      <alignment horizontal="justify" vertical="justify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5" xfId="0" applyNumberFormat="1" applyFont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justify"/>
      <protection locked="0"/>
    </xf>
    <xf numFmtId="2" fontId="2" fillId="0" borderId="25" xfId="0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1380724</xdr:colOff>
      <xdr:row>0</xdr:row>
      <xdr:rowOff>76201</xdr:rowOff>
    </xdr:from>
    <xdr:to>
      <xdr:col>4</xdr:col>
      <xdr:colOff>457200</xdr:colOff>
      <xdr:row>3</xdr:row>
      <xdr:rowOff>97337</xdr:rowOff>
    </xdr:to>
    <xdr:pic>
      <xdr:nvPicPr>
        <xdr:cNvPr id="3" name="Imagem 2" descr="http://www.catalao.go.gov.br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274" y="76201"/>
          <a:ext cx="2343551" cy="70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B40" sqref="B40"/>
    </sheetView>
  </sheetViews>
  <sheetFormatPr baseColWidth="10" defaultColWidth="8.83203125" defaultRowHeight="14" x14ac:dyDescent="0.15"/>
  <cols>
    <col min="1" max="1" width="13.5" style="71" bestFit="1" customWidth="1"/>
    <col min="2" max="2" width="88.33203125" style="132" customWidth="1"/>
    <col min="3" max="3" width="8.83203125" style="64"/>
    <col min="4" max="4" width="49" style="59" bestFit="1" customWidth="1"/>
    <col min="5" max="5" width="11.6640625" style="4" bestFit="1" customWidth="1"/>
  </cols>
  <sheetData>
    <row r="1" spans="1:7" ht="18" x14ac:dyDescent="0.2">
      <c r="A1" s="134" t="s">
        <v>308</v>
      </c>
      <c r="B1" s="135"/>
      <c r="C1" s="135"/>
      <c r="D1" s="135"/>
      <c r="E1" s="136"/>
    </row>
    <row r="2" spans="1:7" ht="18" x14ac:dyDescent="0.2">
      <c r="A2" s="137" t="s">
        <v>353</v>
      </c>
      <c r="B2" s="138"/>
      <c r="C2" s="138"/>
      <c r="D2" s="138"/>
      <c r="E2" s="139"/>
    </row>
    <row r="3" spans="1:7" ht="18" x14ac:dyDescent="0.2">
      <c r="A3" s="137" t="s">
        <v>309</v>
      </c>
      <c r="B3" s="138"/>
      <c r="C3" s="138"/>
      <c r="D3" s="138"/>
      <c r="E3" s="139"/>
    </row>
    <row r="4" spans="1:7" ht="18" x14ac:dyDescent="0.2">
      <c r="A4" s="140" t="s">
        <v>315</v>
      </c>
      <c r="B4" s="141"/>
      <c r="C4" s="141"/>
      <c r="D4" s="141"/>
      <c r="E4" s="142"/>
    </row>
    <row r="5" spans="1:7" ht="14" customHeight="1" x14ac:dyDescent="0.15">
      <c r="A5" s="143" t="s">
        <v>354</v>
      </c>
      <c r="B5" s="144"/>
      <c r="C5" s="144"/>
      <c r="D5" s="144"/>
      <c r="E5" s="145"/>
    </row>
    <row r="6" spans="1:7" ht="14" customHeight="1" x14ac:dyDescent="0.15">
      <c r="A6" s="146" t="s">
        <v>413</v>
      </c>
      <c r="B6" s="147"/>
      <c r="C6" s="147"/>
      <c r="D6" s="147"/>
      <c r="E6" s="148"/>
    </row>
    <row r="7" spans="1:7" ht="14" customHeight="1" x14ac:dyDescent="0.15">
      <c r="A7" s="143" t="s">
        <v>355</v>
      </c>
      <c r="B7" s="144"/>
      <c r="C7" s="144"/>
      <c r="D7" s="144"/>
      <c r="E7" s="145"/>
    </row>
    <row r="8" spans="1:7" x14ac:dyDescent="0.15">
      <c r="A8" s="119" t="s">
        <v>0</v>
      </c>
      <c r="B8" s="128" t="s">
        <v>1</v>
      </c>
      <c r="C8" s="81" t="s">
        <v>2</v>
      </c>
      <c r="D8" s="81" t="s">
        <v>303</v>
      </c>
      <c r="E8" s="120" t="s">
        <v>302</v>
      </c>
    </row>
    <row r="9" spans="1:7" x14ac:dyDescent="0.15">
      <c r="A9" s="18">
        <v>164</v>
      </c>
      <c r="B9" s="124" t="s">
        <v>330</v>
      </c>
      <c r="C9" s="73"/>
      <c r="D9" s="9"/>
      <c r="E9" s="44"/>
    </row>
    <row r="10" spans="1:7" ht="15" customHeight="1" x14ac:dyDescent="0.15">
      <c r="A10" s="66" t="s">
        <v>331</v>
      </c>
      <c r="B10" s="124" t="s">
        <v>330</v>
      </c>
      <c r="C10" s="73"/>
      <c r="D10" s="55"/>
      <c r="E10" s="14"/>
    </row>
    <row r="11" spans="1:7" ht="28" x14ac:dyDescent="0.15">
      <c r="A11" s="66" t="s">
        <v>332</v>
      </c>
      <c r="B11" s="124" t="s">
        <v>333</v>
      </c>
      <c r="C11" s="60" t="s">
        <v>367</v>
      </c>
      <c r="D11" s="73" t="s">
        <v>334</v>
      </c>
      <c r="E11" s="14">
        <v>49</v>
      </c>
    </row>
    <row r="12" spans="1:7" ht="29.25" customHeight="1" x14ac:dyDescent="0.15">
      <c r="A12" s="66" t="s">
        <v>337</v>
      </c>
      <c r="B12" s="125" t="s">
        <v>335</v>
      </c>
      <c r="C12" s="60" t="s">
        <v>367</v>
      </c>
      <c r="D12" s="74" t="s">
        <v>336</v>
      </c>
      <c r="E12" s="14">
        <f>1.5*2</f>
        <v>3</v>
      </c>
      <c r="G12" s="3"/>
    </row>
    <row r="13" spans="1:7" ht="29.25" customHeight="1" x14ac:dyDescent="0.15">
      <c r="A13" s="102" t="s">
        <v>408</v>
      </c>
      <c r="B13" s="125" t="s">
        <v>401</v>
      </c>
      <c r="C13" s="60" t="s">
        <v>402</v>
      </c>
      <c r="D13" s="6">
        <v>5</v>
      </c>
      <c r="E13" s="14">
        <v>5</v>
      </c>
      <c r="G13" s="3"/>
    </row>
    <row r="14" spans="1:7" x14ac:dyDescent="0.15">
      <c r="A14" s="88"/>
      <c r="B14" s="128"/>
      <c r="C14" s="81"/>
      <c r="D14" s="121"/>
      <c r="E14" s="120"/>
    </row>
    <row r="15" spans="1:7" x14ac:dyDescent="0.15">
      <c r="A15" s="18">
        <v>166</v>
      </c>
      <c r="B15" s="124" t="s">
        <v>341</v>
      </c>
      <c r="C15" s="73"/>
      <c r="D15" s="9"/>
      <c r="E15" s="44"/>
    </row>
    <row r="16" spans="1:7" ht="15" customHeight="1" x14ac:dyDescent="0.15">
      <c r="A16" s="66" t="s">
        <v>343</v>
      </c>
      <c r="B16" s="124" t="s">
        <v>342</v>
      </c>
      <c r="C16" s="73"/>
      <c r="D16" s="55"/>
      <c r="E16" s="14"/>
    </row>
    <row r="17" spans="1:5" x14ac:dyDescent="0.15">
      <c r="A17" s="66" t="s">
        <v>345</v>
      </c>
      <c r="B17" s="124" t="s">
        <v>344</v>
      </c>
      <c r="C17" s="60" t="s">
        <v>367</v>
      </c>
      <c r="D17" s="73" t="s">
        <v>348</v>
      </c>
      <c r="E17" s="14">
        <v>44.79</v>
      </c>
    </row>
    <row r="18" spans="1:5" x14ac:dyDescent="0.15">
      <c r="A18" s="66" t="s">
        <v>346</v>
      </c>
      <c r="B18" s="124" t="s">
        <v>347</v>
      </c>
      <c r="C18" s="60" t="s">
        <v>368</v>
      </c>
      <c r="D18" s="55" t="s">
        <v>349</v>
      </c>
      <c r="E18" s="14">
        <v>6.72</v>
      </c>
    </row>
    <row r="19" spans="1:5" x14ac:dyDescent="0.15">
      <c r="A19" s="88"/>
      <c r="B19" s="128"/>
      <c r="C19" s="81"/>
      <c r="D19" s="121"/>
      <c r="E19" s="120"/>
    </row>
    <row r="20" spans="1:5" x14ac:dyDescent="0.15">
      <c r="A20" s="18" t="s">
        <v>9</v>
      </c>
      <c r="B20" s="34" t="s">
        <v>10</v>
      </c>
      <c r="C20" s="73"/>
      <c r="D20" s="9"/>
      <c r="E20" s="44"/>
    </row>
    <row r="21" spans="1:5" ht="15" customHeight="1" x14ac:dyDescent="0.15">
      <c r="A21" s="18" t="s">
        <v>11</v>
      </c>
      <c r="B21" s="34" t="s">
        <v>12</v>
      </c>
      <c r="C21" s="73"/>
      <c r="D21" s="55"/>
      <c r="E21" s="14"/>
    </row>
    <row r="22" spans="1:5" x14ac:dyDescent="0.15">
      <c r="A22" s="18" t="s">
        <v>13</v>
      </c>
      <c r="B22" s="34" t="s">
        <v>14</v>
      </c>
      <c r="C22" s="60" t="s">
        <v>267</v>
      </c>
      <c r="D22" s="55" t="s">
        <v>262</v>
      </c>
      <c r="E22" s="14">
        <v>45</v>
      </c>
    </row>
    <row r="23" spans="1:5" x14ac:dyDescent="0.15">
      <c r="A23" s="18" t="s">
        <v>18</v>
      </c>
      <c r="B23" s="34" t="s">
        <v>19</v>
      </c>
      <c r="C23" s="73" t="s">
        <v>17</v>
      </c>
      <c r="D23" s="55" t="s">
        <v>268</v>
      </c>
      <c r="E23" s="14">
        <v>39.6</v>
      </c>
    </row>
    <row r="24" spans="1:5" x14ac:dyDescent="0.15">
      <c r="A24" s="18" t="s">
        <v>20</v>
      </c>
      <c r="B24" s="34" t="s">
        <v>21</v>
      </c>
      <c r="C24" s="73" t="s">
        <v>17</v>
      </c>
      <c r="D24" s="55" t="s">
        <v>263</v>
      </c>
      <c r="E24" s="14">
        <v>6.86</v>
      </c>
    </row>
    <row r="25" spans="1:5" x14ac:dyDescent="0.15">
      <c r="A25" s="88"/>
      <c r="B25" s="128"/>
      <c r="C25" s="81"/>
      <c r="D25" s="121"/>
      <c r="E25" s="120"/>
    </row>
    <row r="26" spans="1:5" x14ac:dyDescent="0.15">
      <c r="A26" s="18" t="s">
        <v>22</v>
      </c>
      <c r="B26" s="34" t="s">
        <v>23</v>
      </c>
      <c r="C26" s="73"/>
      <c r="D26" s="55"/>
      <c r="E26" s="14"/>
    </row>
    <row r="27" spans="1:5" x14ac:dyDescent="0.15">
      <c r="A27" s="18" t="s">
        <v>24</v>
      </c>
      <c r="B27" s="34" t="s">
        <v>23</v>
      </c>
      <c r="C27" s="73"/>
      <c r="D27" s="55"/>
      <c r="E27" s="14"/>
    </row>
    <row r="28" spans="1:5" x14ac:dyDescent="0.15">
      <c r="A28" s="18" t="s">
        <v>25</v>
      </c>
      <c r="B28" s="34" t="s">
        <v>26</v>
      </c>
      <c r="C28" s="73" t="s">
        <v>4</v>
      </c>
      <c r="D28" s="55" t="s">
        <v>268</v>
      </c>
      <c r="E28" s="14">
        <v>89.74</v>
      </c>
    </row>
    <row r="29" spans="1:5" x14ac:dyDescent="0.15">
      <c r="A29" s="18" t="s">
        <v>27</v>
      </c>
      <c r="B29" s="34" t="s">
        <v>28</v>
      </c>
      <c r="C29" s="73" t="s">
        <v>17</v>
      </c>
      <c r="D29" s="55" t="s">
        <v>268</v>
      </c>
      <c r="E29" s="14">
        <v>292.41000000000003</v>
      </c>
    </row>
    <row r="30" spans="1:5" x14ac:dyDescent="0.15">
      <c r="A30" s="18" t="s">
        <v>29</v>
      </c>
      <c r="B30" s="34" t="s">
        <v>30</v>
      </c>
      <c r="C30" s="73" t="s">
        <v>17</v>
      </c>
      <c r="D30" s="55" t="s">
        <v>268</v>
      </c>
      <c r="E30" s="14">
        <v>85.21</v>
      </c>
    </row>
    <row r="31" spans="1:5" x14ac:dyDescent="0.15">
      <c r="A31" s="18" t="s">
        <v>31</v>
      </c>
      <c r="B31" s="34" t="s">
        <v>16</v>
      </c>
      <c r="C31" s="73" t="s">
        <v>6</v>
      </c>
      <c r="D31" s="55" t="s">
        <v>268</v>
      </c>
      <c r="E31" s="14">
        <v>6.84</v>
      </c>
    </row>
    <row r="32" spans="1:5" s="53" customFormat="1" ht="28" x14ac:dyDescent="0.15">
      <c r="A32" s="18" t="s">
        <v>32</v>
      </c>
      <c r="B32" s="35" t="s">
        <v>33</v>
      </c>
      <c r="C32" s="73" t="s">
        <v>4</v>
      </c>
      <c r="D32" s="73" t="s">
        <v>269</v>
      </c>
      <c r="E32" s="14">
        <v>51.05</v>
      </c>
    </row>
    <row r="33" spans="1:5" x14ac:dyDescent="0.15">
      <c r="A33" s="88"/>
      <c r="B33" s="129"/>
      <c r="C33" s="81"/>
      <c r="D33" s="121"/>
      <c r="E33" s="120"/>
    </row>
    <row r="34" spans="1:5" x14ac:dyDescent="0.15">
      <c r="A34" s="18" t="s">
        <v>34</v>
      </c>
      <c r="B34" s="34" t="s">
        <v>35</v>
      </c>
      <c r="C34" s="73"/>
      <c r="D34" s="55"/>
      <c r="E34" s="14"/>
    </row>
    <row r="35" spans="1:5" x14ac:dyDescent="0.15">
      <c r="A35" s="18" t="s">
        <v>36</v>
      </c>
      <c r="B35" s="34" t="s">
        <v>37</v>
      </c>
      <c r="C35" s="73"/>
      <c r="D35" s="55"/>
      <c r="E35" s="14"/>
    </row>
    <row r="36" spans="1:5" x14ac:dyDescent="0.15">
      <c r="A36" s="18" t="s">
        <v>38</v>
      </c>
      <c r="B36" s="34" t="s">
        <v>39</v>
      </c>
      <c r="C36" s="73" t="s">
        <v>5</v>
      </c>
      <c r="D36" s="55" t="s">
        <v>270</v>
      </c>
      <c r="E36" s="14">
        <v>5</v>
      </c>
    </row>
    <row r="37" spans="1:5" x14ac:dyDescent="0.15">
      <c r="A37" s="18" t="s">
        <v>40</v>
      </c>
      <c r="B37" s="34" t="s">
        <v>41</v>
      </c>
      <c r="C37" s="73" t="s">
        <v>5</v>
      </c>
      <c r="D37" s="55" t="s">
        <v>324</v>
      </c>
      <c r="E37" s="14">
        <v>13</v>
      </c>
    </row>
    <row r="38" spans="1:5" x14ac:dyDescent="0.15">
      <c r="A38" s="18" t="s">
        <v>42</v>
      </c>
      <c r="B38" s="34" t="s">
        <v>43</v>
      </c>
      <c r="C38" s="73" t="s">
        <v>5</v>
      </c>
      <c r="D38" s="55" t="s">
        <v>325</v>
      </c>
      <c r="E38" s="14">
        <v>4</v>
      </c>
    </row>
    <row r="39" spans="1:5" x14ac:dyDescent="0.15">
      <c r="A39" s="18" t="s">
        <v>44</v>
      </c>
      <c r="B39" s="36" t="s">
        <v>372</v>
      </c>
      <c r="C39" s="73" t="s">
        <v>5</v>
      </c>
      <c r="D39" s="55" t="s">
        <v>271</v>
      </c>
      <c r="E39" s="14">
        <v>1</v>
      </c>
    </row>
    <row r="40" spans="1:5" ht="70" x14ac:dyDescent="0.15">
      <c r="A40" s="18" t="s">
        <v>45</v>
      </c>
      <c r="B40" s="67" t="s">
        <v>46</v>
      </c>
      <c r="C40" s="73" t="s">
        <v>15</v>
      </c>
      <c r="D40" s="55" t="s">
        <v>323</v>
      </c>
      <c r="E40" s="14">
        <v>64.900000000000006</v>
      </c>
    </row>
    <row r="41" spans="1:5" x14ac:dyDescent="0.15">
      <c r="A41" s="18" t="s">
        <v>47</v>
      </c>
      <c r="B41" s="34" t="s">
        <v>48</v>
      </c>
      <c r="C41" s="73" t="s">
        <v>15</v>
      </c>
      <c r="D41" s="55" t="s">
        <v>272</v>
      </c>
      <c r="E41" s="14">
        <v>3</v>
      </c>
    </row>
    <row r="42" spans="1:5" x14ac:dyDescent="0.15">
      <c r="A42" s="18" t="s">
        <v>49</v>
      </c>
      <c r="B42" s="34" t="s">
        <v>50</v>
      </c>
      <c r="C42" s="73" t="s">
        <v>15</v>
      </c>
      <c r="D42" s="55" t="s">
        <v>328</v>
      </c>
      <c r="E42" s="14">
        <v>100</v>
      </c>
    </row>
    <row r="43" spans="1:5" x14ac:dyDescent="0.15">
      <c r="A43" s="18" t="s">
        <v>51</v>
      </c>
      <c r="B43" s="34" t="s">
        <v>52</v>
      </c>
      <c r="C43" s="73" t="s">
        <v>15</v>
      </c>
      <c r="D43" s="55" t="s">
        <v>327</v>
      </c>
      <c r="E43" s="14">
        <v>100</v>
      </c>
    </row>
    <row r="44" spans="1:5" x14ac:dyDescent="0.15">
      <c r="A44" s="18" t="s">
        <v>53</v>
      </c>
      <c r="B44" s="34" t="s">
        <v>54</v>
      </c>
      <c r="C44" s="73" t="s">
        <v>15</v>
      </c>
      <c r="D44" s="55" t="s">
        <v>273</v>
      </c>
      <c r="E44" s="14">
        <v>10</v>
      </c>
    </row>
    <row r="45" spans="1:5" x14ac:dyDescent="0.15">
      <c r="A45" s="18" t="s">
        <v>55</v>
      </c>
      <c r="B45" s="34" t="s">
        <v>56</v>
      </c>
      <c r="C45" s="73" t="s">
        <v>15</v>
      </c>
      <c r="D45" s="55" t="s">
        <v>274</v>
      </c>
      <c r="E45" s="14">
        <v>25</v>
      </c>
    </row>
    <row r="46" spans="1:5" x14ac:dyDescent="0.15">
      <c r="A46" s="18" t="s">
        <v>57</v>
      </c>
      <c r="B46" s="34" t="s">
        <v>58</v>
      </c>
      <c r="C46" s="73" t="s">
        <v>15</v>
      </c>
      <c r="D46" s="55" t="s">
        <v>275</v>
      </c>
      <c r="E46" s="14">
        <v>25</v>
      </c>
    </row>
    <row r="47" spans="1:5" x14ac:dyDescent="0.15">
      <c r="A47" s="18" t="s">
        <v>59</v>
      </c>
      <c r="B47" s="34" t="s">
        <v>60</v>
      </c>
      <c r="C47" s="73" t="s">
        <v>5</v>
      </c>
      <c r="D47" s="55">
        <v>2</v>
      </c>
      <c r="E47" s="14">
        <v>2</v>
      </c>
    </row>
    <row r="48" spans="1:5" x14ac:dyDescent="0.15">
      <c r="A48" s="18" t="s">
        <v>61</v>
      </c>
      <c r="B48" s="34" t="s">
        <v>62</v>
      </c>
      <c r="C48" s="73" t="s">
        <v>5</v>
      </c>
      <c r="D48" s="55" t="s">
        <v>276</v>
      </c>
      <c r="E48" s="14">
        <v>2</v>
      </c>
    </row>
    <row r="49" spans="1:5" x14ac:dyDescent="0.15">
      <c r="A49" s="18" t="s">
        <v>63</v>
      </c>
      <c r="B49" s="34" t="s">
        <v>64</v>
      </c>
      <c r="C49" s="73" t="s">
        <v>5</v>
      </c>
      <c r="D49" s="55" t="s">
        <v>277</v>
      </c>
      <c r="E49" s="14">
        <v>5</v>
      </c>
    </row>
    <row r="50" spans="1:5" ht="28" x14ac:dyDescent="0.15">
      <c r="A50" s="18" t="s">
        <v>65</v>
      </c>
      <c r="B50" s="34" t="s">
        <v>66</v>
      </c>
      <c r="C50" s="73" t="s">
        <v>5</v>
      </c>
      <c r="D50" s="55" t="s">
        <v>278</v>
      </c>
      <c r="E50" s="14">
        <v>10</v>
      </c>
    </row>
    <row r="51" spans="1:5" x14ac:dyDescent="0.15">
      <c r="A51" s="18" t="s">
        <v>67</v>
      </c>
      <c r="B51" s="34" t="s">
        <v>68</v>
      </c>
      <c r="C51" s="73" t="s">
        <v>5</v>
      </c>
      <c r="D51" s="55">
        <v>6</v>
      </c>
      <c r="E51" s="14">
        <v>6</v>
      </c>
    </row>
    <row r="52" spans="1:5" x14ac:dyDescent="0.15">
      <c r="A52" s="18" t="s">
        <v>69</v>
      </c>
      <c r="B52" s="34" t="s">
        <v>70</v>
      </c>
      <c r="C52" s="73" t="s">
        <v>5</v>
      </c>
      <c r="D52" s="55">
        <v>1</v>
      </c>
      <c r="E52" s="14">
        <v>1</v>
      </c>
    </row>
    <row r="53" spans="1:5" x14ac:dyDescent="0.15">
      <c r="A53" s="18" t="s">
        <v>71</v>
      </c>
      <c r="B53" s="34" t="s">
        <v>72</v>
      </c>
      <c r="C53" s="73" t="s">
        <v>5</v>
      </c>
      <c r="D53" s="55">
        <v>1</v>
      </c>
      <c r="E53" s="14">
        <v>1</v>
      </c>
    </row>
    <row r="54" spans="1:5" x14ac:dyDescent="0.15">
      <c r="A54" s="18" t="s">
        <v>73</v>
      </c>
      <c r="B54" s="34" t="s">
        <v>74</v>
      </c>
      <c r="C54" s="73" t="s">
        <v>5</v>
      </c>
      <c r="D54" s="55" t="s">
        <v>326</v>
      </c>
      <c r="E54" s="14">
        <v>7</v>
      </c>
    </row>
    <row r="55" spans="1:5" x14ac:dyDescent="0.15">
      <c r="A55" s="88"/>
      <c r="B55" s="128"/>
      <c r="C55" s="81"/>
      <c r="D55" s="121"/>
      <c r="E55" s="120"/>
    </row>
    <row r="56" spans="1:5" x14ac:dyDescent="0.15">
      <c r="A56" s="18" t="s">
        <v>75</v>
      </c>
      <c r="B56" s="34" t="s">
        <v>76</v>
      </c>
      <c r="C56" s="73"/>
      <c r="D56" s="55"/>
      <c r="E56" s="14"/>
    </row>
    <row r="57" spans="1:5" x14ac:dyDescent="0.15">
      <c r="A57" s="18" t="s">
        <v>77</v>
      </c>
      <c r="B57" s="34" t="s">
        <v>78</v>
      </c>
      <c r="C57" s="73" t="s">
        <v>3</v>
      </c>
      <c r="D57" s="54"/>
      <c r="E57" s="14"/>
    </row>
    <row r="58" spans="1:5" x14ac:dyDescent="0.15">
      <c r="A58" s="18" t="s">
        <v>79</v>
      </c>
      <c r="B58" s="34" t="s">
        <v>80</v>
      </c>
      <c r="C58" s="73"/>
      <c r="D58" s="54"/>
      <c r="E58" s="14"/>
    </row>
    <row r="59" spans="1:5" x14ac:dyDescent="0.15">
      <c r="A59" s="18" t="s">
        <v>81</v>
      </c>
      <c r="B59" s="34" t="s">
        <v>82</v>
      </c>
      <c r="C59" s="73"/>
      <c r="D59" s="54"/>
      <c r="E59" s="14"/>
    </row>
    <row r="60" spans="1:5" ht="15" x14ac:dyDescent="0.15">
      <c r="A60" s="18" t="s">
        <v>83</v>
      </c>
      <c r="B60" s="34" t="s">
        <v>84</v>
      </c>
      <c r="C60" s="73" t="s">
        <v>5</v>
      </c>
      <c r="D60" s="54">
        <v>1</v>
      </c>
      <c r="E60" s="14">
        <v>1</v>
      </c>
    </row>
    <row r="61" spans="1:5" x14ac:dyDescent="0.15">
      <c r="A61" s="18" t="s">
        <v>85</v>
      </c>
      <c r="B61" s="34" t="s">
        <v>86</v>
      </c>
      <c r="C61" s="73"/>
      <c r="D61" s="54"/>
      <c r="E61" s="14"/>
    </row>
    <row r="62" spans="1:5" x14ac:dyDescent="0.15">
      <c r="A62" s="18" t="s">
        <v>87</v>
      </c>
      <c r="B62" s="34" t="s">
        <v>88</v>
      </c>
      <c r="C62" s="73" t="s">
        <v>5</v>
      </c>
      <c r="D62" s="54">
        <v>1</v>
      </c>
      <c r="E62" s="14">
        <v>1</v>
      </c>
    </row>
    <row r="63" spans="1:5" x14ac:dyDescent="0.15">
      <c r="A63" s="18" t="s">
        <v>89</v>
      </c>
      <c r="B63" s="34" t="s">
        <v>90</v>
      </c>
      <c r="C63" s="73" t="s">
        <v>91</v>
      </c>
      <c r="D63" s="54">
        <v>1</v>
      </c>
      <c r="E63" s="14">
        <v>1</v>
      </c>
    </row>
    <row r="64" spans="1:5" x14ac:dyDescent="0.15">
      <c r="A64" s="18" t="s">
        <v>92</v>
      </c>
      <c r="B64" s="34" t="s">
        <v>93</v>
      </c>
      <c r="C64" s="73" t="s">
        <v>5</v>
      </c>
      <c r="D64" s="54">
        <v>1</v>
      </c>
      <c r="E64" s="14">
        <v>1</v>
      </c>
    </row>
    <row r="65" spans="1:5" x14ac:dyDescent="0.15">
      <c r="A65" s="18" t="s">
        <v>94</v>
      </c>
      <c r="B65" s="34" t="s">
        <v>95</v>
      </c>
      <c r="C65" s="73" t="s">
        <v>5</v>
      </c>
      <c r="D65" s="54">
        <v>1</v>
      </c>
      <c r="E65" s="14">
        <v>1</v>
      </c>
    </row>
    <row r="66" spans="1:5" x14ac:dyDescent="0.15">
      <c r="A66" s="66" t="s">
        <v>356</v>
      </c>
      <c r="B66" s="34" t="s">
        <v>357</v>
      </c>
      <c r="C66" s="73" t="s">
        <v>5</v>
      </c>
      <c r="D66" s="54">
        <v>1</v>
      </c>
      <c r="E66" s="14">
        <v>1</v>
      </c>
    </row>
    <row r="67" spans="1:5" x14ac:dyDescent="0.15">
      <c r="A67" s="66" t="s">
        <v>359</v>
      </c>
      <c r="B67" s="34" t="s">
        <v>358</v>
      </c>
      <c r="C67" s="73" t="s">
        <v>5</v>
      </c>
      <c r="D67" s="54">
        <v>1</v>
      </c>
      <c r="E67" s="14">
        <v>1</v>
      </c>
    </row>
    <row r="68" spans="1:5" x14ac:dyDescent="0.15">
      <c r="A68" s="18" t="s">
        <v>96</v>
      </c>
      <c r="B68" s="34" t="s">
        <v>97</v>
      </c>
      <c r="C68" s="73"/>
      <c r="D68" s="54"/>
      <c r="E68" s="14"/>
    </row>
    <row r="69" spans="1:5" x14ac:dyDescent="0.15">
      <c r="A69" s="18" t="s">
        <v>98</v>
      </c>
      <c r="B69" s="34" t="s">
        <v>99</v>
      </c>
      <c r="C69" s="73" t="s">
        <v>5</v>
      </c>
      <c r="D69" s="54">
        <v>1</v>
      </c>
      <c r="E69" s="14">
        <v>1</v>
      </c>
    </row>
    <row r="70" spans="1:5" x14ac:dyDescent="0.15">
      <c r="A70" s="66" t="s">
        <v>361</v>
      </c>
      <c r="B70" s="34" t="s">
        <v>360</v>
      </c>
      <c r="C70" s="73" t="s">
        <v>5</v>
      </c>
      <c r="D70" s="54">
        <v>1</v>
      </c>
      <c r="E70" s="14">
        <v>1</v>
      </c>
    </row>
    <row r="71" spans="1:5" x14ac:dyDescent="0.15">
      <c r="A71" s="18" t="s">
        <v>100</v>
      </c>
      <c r="B71" s="34" t="s">
        <v>101</v>
      </c>
      <c r="C71" s="73" t="s">
        <v>5</v>
      </c>
      <c r="D71" s="54">
        <v>1</v>
      </c>
      <c r="E71" s="14">
        <v>1</v>
      </c>
    </row>
    <row r="72" spans="1:5" x14ac:dyDescent="0.15">
      <c r="A72" s="66" t="s">
        <v>362</v>
      </c>
      <c r="B72" s="34" t="s">
        <v>363</v>
      </c>
      <c r="C72" s="73" t="s">
        <v>5</v>
      </c>
      <c r="D72" s="54">
        <v>1</v>
      </c>
      <c r="E72" s="14">
        <v>1</v>
      </c>
    </row>
    <row r="73" spans="1:5" x14ac:dyDescent="0.15">
      <c r="A73" s="18" t="s">
        <v>102</v>
      </c>
      <c r="B73" s="34" t="s">
        <v>103</v>
      </c>
      <c r="C73" s="73"/>
      <c r="D73" s="54"/>
      <c r="E73" s="14"/>
    </row>
    <row r="74" spans="1:5" x14ac:dyDescent="0.15">
      <c r="A74" s="18" t="s">
        <v>104</v>
      </c>
      <c r="B74" s="34" t="s">
        <v>105</v>
      </c>
      <c r="C74" s="73" t="s">
        <v>5</v>
      </c>
      <c r="D74" s="54">
        <v>1</v>
      </c>
      <c r="E74" s="14">
        <v>1</v>
      </c>
    </row>
    <row r="75" spans="1:5" x14ac:dyDescent="0.15">
      <c r="A75" s="18" t="s">
        <v>106</v>
      </c>
      <c r="B75" s="34" t="s">
        <v>107</v>
      </c>
      <c r="C75" s="73" t="s">
        <v>5</v>
      </c>
      <c r="D75" s="54">
        <v>1</v>
      </c>
      <c r="E75" s="14">
        <v>1</v>
      </c>
    </row>
    <row r="76" spans="1:5" x14ac:dyDescent="0.15">
      <c r="A76" s="18" t="s">
        <v>108</v>
      </c>
      <c r="B76" s="34" t="s">
        <v>109</v>
      </c>
      <c r="C76" s="73" t="s">
        <v>5</v>
      </c>
      <c r="D76" s="54">
        <v>1</v>
      </c>
      <c r="E76" s="14">
        <v>1</v>
      </c>
    </row>
    <row r="77" spans="1:5" x14ac:dyDescent="0.15">
      <c r="A77" s="66" t="s">
        <v>365</v>
      </c>
      <c r="B77" s="34" t="s">
        <v>364</v>
      </c>
      <c r="C77" s="73" t="s">
        <v>5</v>
      </c>
      <c r="D77" s="54">
        <v>1</v>
      </c>
      <c r="E77" s="14">
        <v>1</v>
      </c>
    </row>
    <row r="78" spans="1:5" x14ac:dyDescent="0.15">
      <c r="A78" s="18" t="s">
        <v>110</v>
      </c>
      <c r="B78" s="34" t="s">
        <v>111</v>
      </c>
      <c r="C78" s="73"/>
      <c r="D78" s="54"/>
      <c r="E78" s="14"/>
    </row>
    <row r="79" spans="1:5" ht="28" x14ac:dyDescent="0.15">
      <c r="A79" s="18" t="s">
        <v>112</v>
      </c>
      <c r="B79" s="34" t="s">
        <v>113</v>
      </c>
      <c r="C79" s="73" t="s">
        <v>5</v>
      </c>
      <c r="D79" s="54" t="s">
        <v>279</v>
      </c>
      <c r="E79" s="14">
        <v>2</v>
      </c>
    </row>
    <row r="80" spans="1:5" x14ac:dyDescent="0.15">
      <c r="A80" s="18" t="s">
        <v>114</v>
      </c>
      <c r="B80" s="34" t="s">
        <v>115</v>
      </c>
      <c r="C80" s="73" t="s">
        <v>5</v>
      </c>
      <c r="D80" s="54" t="s">
        <v>280</v>
      </c>
      <c r="E80" s="14">
        <v>1</v>
      </c>
    </row>
    <row r="81" spans="1:5" x14ac:dyDescent="0.15">
      <c r="A81" s="18" t="s">
        <v>116</v>
      </c>
      <c r="B81" s="34" t="s">
        <v>117</v>
      </c>
      <c r="C81" s="73" t="s">
        <v>5</v>
      </c>
      <c r="D81" s="54" t="s">
        <v>281</v>
      </c>
      <c r="E81" s="14">
        <v>1</v>
      </c>
    </row>
    <row r="82" spans="1:5" x14ac:dyDescent="0.15">
      <c r="A82" s="18" t="s">
        <v>118</v>
      </c>
      <c r="B82" s="34" t="s">
        <v>119</v>
      </c>
      <c r="C82" s="73"/>
      <c r="D82" s="54"/>
      <c r="E82" s="14"/>
    </row>
    <row r="83" spans="1:5" x14ac:dyDescent="0.15">
      <c r="A83" s="18" t="s">
        <v>120</v>
      </c>
      <c r="B83" s="34" t="s">
        <v>121</v>
      </c>
      <c r="C83" s="73"/>
      <c r="D83" s="54"/>
      <c r="E83" s="14"/>
    </row>
    <row r="84" spans="1:5" x14ac:dyDescent="0.15">
      <c r="A84" s="18" t="s">
        <v>122</v>
      </c>
      <c r="B84" s="34" t="s">
        <v>123</v>
      </c>
      <c r="C84" s="60" t="s">
        <v>267</v>
      </c>
      <c r="D84" s="54">
        <v>30</v>
      </c>
      <c r="E84" s="14">
        <v>30</v>
      </c>
    </row>
    <row r="85" spans="1:5" x14ac:dyDescent="0.15">
      <c r="A85" s="18" t="s">
        <v>124</v>
      </c>
      <c r="B85" s="34" t="s">
        <v>125</v>
      </c>
      <c r="C85" s="73" t="s">
        <v>7</v>
      </c>
      <c r="D85" s="54">
        <v>10</v>
      </c>
      <c r="E85" s="14">
        <v>10</v>
      </c>
    </row>
    <row r="86" spans="1:5" x14ac:dyDescent="0.15">
      <c r="A86" s="18" t="s">
        <v>126</v>
      </c>
      <c r="B86" s="34" t="s">
        <v>127</v>
      </c>
      <c r="C86" s="73"/>
      <c r="D86" s="54"/>
      <c r="E86" s="14"/>
    </row>
    <row r="87" spans="1:5" x14ac:dyDescent="0.15">
      <c r="A87" s="18" t="s">
        <v>128</v>
      </c>
      <c r="B87" s="34" t="s">
        <v>129</v>
      </c>
      <c r="C87" s="73" t="s">
        <v>5</v>
      </c>
      <c r="D87" s="54">
        <v>1</v>
      </c>
      <c r="E87" s="14">
        <v>1</v>
      </c>
    </row>
    <row r="88" spans="1:5" x14ac:dyDescent="0.15">
      <c r="A88" s="18" t="s">
        <v>130</v>
      </c>
      <c r="B88" s="34" t="s">
        <v>131</v>
      </c>
      <c r="C88" s="73"/>
      <c r="D88" s="54"/>
      <c r="E88" s="14"/>
    </row>
    <row r="89" spans="1:5" x14ac:dyDescent="0.15">
      <c r="A89" s="18" t="s">
        <v>132</v>
      </c>
      <c r="B89" s="34" t="s">
        <v>133</v>
      </c>
      <c r="C89" s="73" t="s">
        <v>5</v>
      </c>
      <c r="D89" s="54">
        <v>5</v>
      </c>
      <c r="E89" s="14">
        <v>5</v>
      </c>
    </row>
    <row r="90" spans="1:5" x14ac:dyDescent="0.15">
      <c r="A90" s="18" t="s">
        <v>134</v>
      </c>
      <c r="B90" s="34" t="s">
        <v>135</v>
      </c>
      <c r="C90" s="73" t="s">
        <v>5</v>
      </c>
      <c r="D90" s="54">
        <v>2</v>
      </c>
      <c r="E90" s="14">
        <v>2</v>
      </c>
    </row>
    <row r="91" spans="1:5" x14ac:dyDescent="0.15">
      <c r="A91" s="18" t="s">
        <v>136</v>
      </c>
      <c r="B91" s="34" t="s">
        <v>137</v>
      </c>
      <c r="C91" s="73" t="s">
        <v>5</v>
      </c>
      <c r="D91" s="54">
        <v>5</v>
      </c>
      <c r="E91" s="14">
        <v>5</v>
      </c>
    </row>
    <row r="92" spans="1:5" x14ac:dyDescent="0.15">
      <c r="A92" s="18" t="s">
        <v>138</v>
      </c>
      <c r="B92" s="34" t="s">
        <v>139</v>
      </c>
      <c r="C92" s="73"/>
      <c r="D92" s="54"/>
      <c r="E92" s="14"/>
    </row>
    <row r="93" spans="1:5" x14ac:dyDescent="0.15">
      <c r="A93" s="18" t="s">
        <v>140</v>
      </c>
      <c r="B93" s="34" t="s">
        <v>141</v>
      </c>
      <c r="C93" s="73" t="s">
        <v>5</v>
      </c>
      <c r="D93" s="54">
        <v>5</v>
      </c>
      <c r="E93" s="14">
        <v>5</v>
      </c>
    </row>
    <row r="94" spans="1:5" x14ac:dyDescent="0.15">
      <c r="A94" s="18" t="s">
        <v>142</v>
      </c>
      <c r="B94" s="34" t="s">
        <v>143</v>
      </c>
      <c r="C94" s="73"/>
      <c r="D94" s="54"/>
      <c r="E94" s="14"/>
    </row>
    <row r="95" spans="1:5" x14ac:dyDescent="0.15">
      <c r="A95" s="18" t="s">
        <v>144</v>
      </c>
      <c r="B95" s="34" t="s">
        <v>145</v>
      </c>
      <c r="C95" s="73"/>
      <c r="D95" s="54"/>
      <c r="E95" s="14"/>
    </row>
    <row r="96" spans="1:5" x14ac:dyDescent="0.15">
      <c r="A96" s="18" t="s">
        <v>146</v>
      </c>
      <c r="B96" s="34" t="s">
        <v>147</v>
      </c>
      <c r="C96" s="73" t="s">
        <v>5</v>
      </c>
      <c r="D96" s="54">
        <v>1</v>
      </c>
      <c r="E96" s="14">
        <v>1</v>
      </c>
    </row>
    <row r="97" spans="1:5" x14ac:dyDescent="0.15">
      <c r="A97" s="18" t="s">
        <v>148</v>
      </c>
      <c r="B97" s="34" t="s">
        <v>149</v>
      </c>
      <c r="C97" s="73"/>
      <c r="D97" s="54"/>
      <c r="E97" s="14"/>
    </row>
    <row r="98" spans="1:5" x14ac:dyDescent="0.15">
      <c r="A98" s="18" t="s">
        <v>150</v>
      </c>
      <c r="B98" s="34" t="s">
        <v>151</v>
      </c>
      <c r="C98" s="73" t="s">
        <v>5</v>
      </c>
      <c r="D98" s="54">
        <v>1</v>
      </c>
      <c r="E98" s="14">
        <v>1</v>
      </c>
    </row>
    <row r="99" spans="1:5" x14ac:dyDescent="0.15">
      <c r="A99" s="18">
        <v>816000</v>
      </c>
      <c r="B99" s="34" t="s">
        <v>377</v>
      </c>
      <c r="C99" s="73"/>
      <c r="D99" s="54"/>
      <c r="E99" s="14"/>
    </row>
    <row r="100" spans="1:5" x14ac:dyDescent="0.15">
      <c r="A100" s="66" t="s">
        <v>390</v>
      </c>
      <c r="B100" s="34" t="s">
        <v>378</v>
      </c>
      <c r="C100" s="73"/>
      <c r="D100" s="54"/>
      <c r="E100" s="14"/>
    </row>
    <row r="101" spans="1:5" x14ac:dyDescent="0.15">
      <c r="A101" s="66" t="s">
        <v>391</v>
      </c>
      <c r="B101" s="34" t="s">
        <v>379</v>
      </c>
      <c r="C101" s="73" t="s">
        <v>5</v>
      </c>
      <c r="D101" s="54">
        <v>1</v>
      </c>
      <c r="E101" s="14">
        <v>1</v>
      </c>
    </row>
    <row r="102" spans="1:5" x14ac:dyDescent="0.15">
      <c r="A102" s="66" t="s">
        <v>382</v>
      </c>
      <c r="B102" s="124" t="s">
        <v>381</v>
      </c>
      <c r="C102" s="73" t="s">
        <v>5</v>
      </c>
      <c r="D102" s="54">
        <v>1</v>
      </c>
      <c r="E102" s="14">
        <v>1</v>
      </c>
    </row>
    <row r="103" spans="1:5" x14ac:dyDescent="0.15">
      <c r="A103" s="66" t="s">
        <v>394</v>
      </c>
      <c r="B103" s="34" t="s">
        <v>387</v>
      </c>
      <c r="C103" s="73" t="s">
        <v>5</v>
      </c>
      <c r="D103" s="54">
        <v>1</v>
      </c>
      <c r="E103" s="14">
        <v>1</v>
      </c>
    </row>
    <row r="104" spans="1:5" x14ac:dyDescent="0.15">
      <c r="A104" s="66" t="s">
        <v>392</v>
      </c>
      <c r="B104" s="35" t="s">
        <v>380</v>
      </c>
      <c r="C104" s="73" t="s">
        <v>5</v>
      </c>
      <c r="D104" s="54">
        <v>2</v>
      </c>
      <c r="E104" s="14">
        <v>2</v>
      </c>
    </row>
    <row r="105" spans="1:5" x14ac:dyDescent="0.15">
      <c r="A105" s="66" t="s">
        <v>393</v>
      </c>
      <c r="B105" s="34" t="s">
        <v>383</v>
      </c>
      <c r="C105" s="73" t="s">
        <v>5</v>
      </c>
      <c r="D105" s="54">
        <v>2</v>
      </c>
      <c r="E105" s="14">
        <v>2</v>
      </c>
    </row>
    <row r="106" spans="1:5" x14ac:dyDescent="0.15">
      <c r="A106" s="66" t="s">
        <v>395</v>
      </c>
      <c r="B106" s="34" t="s">
        <v>384</v>
      </c>
      <c r="C106" s="73"/>
      <c r="D106" s="54"/>
      <c r="E106" s="14"/>
    </row>
    <row r="107" spans="1:5" x14ac:dyDescent="0.15">
      <c r="A107" s="66" t="s">
        <v>396</v>
      </c>
      <c r="B107" s="34" t="s">
        <v>385</v>
      </c>
      <c r="C107" s="73" t="s">
        <v>5</v>
      </c>
      <c r="D107" s="54">
        <v>2</v>
      </c>
      <c r="E107" s="14">
        <v>2</v>
      </c>
    </row>
    <row r="108" spans="1:5" x14ac:dyDescent="0.15">
      <c r="A108" s="66" t="s">
        <v>397</v>
      </c>
      <c r="B108" s="34" t="s">
        <v>386</v>
      </c>
      <c r="C108" s="73" t="s">
        <v>5</v>
      </c>
      <c r="D108" s="54">
        <v>1</v>
      </c>
      <c r="E108" s="14">
        <v>1</v>
      </c>
    </row>
    <row r="109" spans="1:5" x14ac:dyDescent="0.15">
      <c r="A109" s="66" t="s">
        <v>398</v>
      </c>
      <c r="B109" s="34" t="s">
        <v>388</v>
      </c>
      <c r="C109" s="73"/>
      <c r="D109" s="54"/>
      <c r="E109" s="14"/>
    </row>
    <row r="110" spans="1:5" x14ac:dyDescent="0.15">
      <c r="A110" s="66" t="s">
        <v>399</v>
      </c>
      <c r="B110" s="34" t="s">
        <v>389</v>
      </c>
      <c r="C110" s="73" t="s">
        <v>5</v>
      </c>
      <c r="D110" s="54">
        <v>1</v>
      </c>
      <c r="E110" s="14">
        <v>1</v>
      </c>
    </row>
    <row r="111" spans="1:5" x14ac:dyDescent="0.15">
      <c r="A111" s="18" t="s">
        <v>152</v>
      </c>
      <c r="B111" s="34" t="s">
        <v>153</v>
      </c>
      <c r="C111" s="73"/>
      <c r="D111" s="54"/>
      <c r="E111" s="14"/>
    </row>
    <row r="112" spans="1:5" x14ac:dyDescent="0.15">
      <c r="A112" s="18" t="s">
        <v>154</v>
      </c>
      <c r="B112" s="34" t="s">
        <v>155</v>
      </c>
      <c r="C112" s="73" t="s">
        <v>5</v>
      </c>
      <c r="D112" s="54">
        <v>1</v>
      </c>
      <c r="E112" s="14">
        <v>1</v>
      </c>
    </row>
    <row r="113" spans="1:5" x14ac:dyDescent="0.15">
      <c r="A113" s="18" t="s">
        <v>156</v>
      </c>
      <c r="B113" s="34" t="s">
        <v>157</v>
      </c>
      <c r="C113" s="73" t="s">
        <v>5</v>
      </c>
      <c r="D113" s="54">
        <v>1</v>
      </c>
      <c r="E113" s="14">
        <v>1</v>
      </c>
    </row>
    <row r="114" spans="1:5" ht="28" x14ac:dyDescent="0.15">
      <c r="A114" s="18" t="s">
        <v>158</v>
      </c>
      <c r="B114" s="35" t="s">
        <v>159</v>
      </c>
      <c r="C114" s="73" t="s">
        <v>8</v>
      </c>
      <c r="D114" s="54">
        <v>1</v>
      </c>
      <c r="E114" s="14">
        <v>1</v>
      </c>
    </row>
    <row r="115" spans="1:5" x14ac:dyDescent="0.15">
      <c r="A115" s="66" t="s">
        <v>339</v>
      </c>
      <c r="B115" s="124" t="s">
        <v>338</v>
      </c>
      <c r="C115" s="60" t="s">
        <v>340</v>
      </c>
      <c r="D115" s="54">
        <v>1</v>
      </c>
      <c r="E115" s="14">
        <v>1</v>
      </c>
    </row>
    <row r="116" spans="1:5" x14ac:dyDescent="0.15">
      <c r="A116" s="18" t="s">
        <v>160</v>
      </c>
      <c r="B116" s="34" t="s">
        <v>161</v>
      </c>
      <c r="C116" s="73" t="s">
        <v>5</v>
      </c>
      <c r="D116" s="54">
        <v>1</v>
      </c>
      <c r="E116" s="14">
        <v>1</v>
      </c>
    </row>
    <row r="117" spans="1:5" x14ac:dyDescent="0.15">
      <c r="A117" s="18" t="s">
        <v>162</v>
      </c>
      <c r="B117" s="34" t="s">
        <v>163</v>
      </c>
      <c r="C117" s="73" t="s">
        <v>5</v>
      </c>
      <c r="D117" s="54">
        <v>1</v>
      </c>
      <c r="E117" s="14">
        <v>1</v>
      </c>
    </row>
    <row r="118" spans="1:5" x14ac:dyDescent="0.15">
      <c r="A118" s="18" t="s">
        <v>164</v>
      </c>
      <c r="B118" s="34" t="s">
        <v>165</v>
      </c>
      <c r="C118" s="73"/>
      <c r="D118" s="54"/>
      <c r="E118" s="14"/>
    </row>
    <row r="119" spans="1:5" x14ac:dyDescent="0.15">
      <c r="A119" s="18" t="s">
        <v>166</v>
      </c>
      <c r="B119" s="34" t="s">
        <v>167</v>
      </c>
      <c r="C119" s="73" t="s">
        <v>7</v>
      </c>
      <c r="D119" s="54">
        <v>3</v>
      </c>
      <c r="E119" s="14">
        <v>3</v>
      </c>
    </row>
    <row r="120" spans="1:5" x14ac:dyDescent="0.15">
      <c r="A120" s="18" t="s">
        <v>168</v>
      </c>
      <c r="B120" s="34" t="s">
        <v>169</v>
      </c>
      <c r="C120" s="73" t="s">
        <v>7</v>
      </c>
      <c r="D120" s="54">
        <v>3</v>
      </c>
      <c r="E120" s="14">
        <v>3</v>
      </c>
    </row>
    <row r="121" spans="1:5" x14ac:dyDescent="0.15">
      <c r="A121" s="18" t="s">
        <v>170</v>
      </c>
      <c r="B121" s="34" t="s">
        <v>171</v>
      </c>
      <c r="C121" s="73" t="s">
        <v>7</v>
      </c>
      <c r="D121" s="54">
        <v>12</v>
      </c>
      <c r="E121" s="14">
        <v>12</v>
      </c>
    </row>
    <row r="122" spans="1:5" x14ac:dyDescent="0.15">
      <c r="A122" s="18" t="s">
        <v>172</v>
      </c>
      <c r="B122" s="34" t="s">
        <v>173</v>
      </c>
      <c r="C122" s="73" t="s">
        <v>7</v>
      </c>
      <c r="D122" s="54">
        <v>12</v>
      </c>
      <c r="E122" s="14">
        <v>12</v>
      </c>
    </row>
    <row r="123" spans="1:5" x14ac:dyDescent="0.15">
      <c r="A123" s="88"/>
      <c r="B123" s="128"/>
      <c r="C123" s="81"/>
      <c r="D123" s="121"/>
      <c r="E123" s="120"/>
    </row>
    <row r="124" spans="1:5" x14ac:dyDescent="0.15">
      <c r="A124" s="18" t="s">
        <v>174</v>
      </c>
      <c r="B124" s="34" t="s">
        <v>175</v>
      </c>
      <c r="C124" s="73"/>
      <c r="D124" s="55"/>
      <c r="E124" s="14"/>
    </row>
    <row r="125" spans="1:5" x14ac:dyDescent="0.15">
      <c r="A125" s="18" t="s">
        <v>176</v>
      </c>
      <c r="B125" s="34" t="s">
        <v>177</v>
      </c>
      <c r="C125" s="73"/>
      <c r="D125" s="55"/>
      <c r="E125" s="14"/>
    </row>
    <row r="126" spans="1:5" ht="56" x14ac:dyDescent="0.15">
      <c r="A126" s="18" t="s">
        <v>178</v>
      </c>
      <c r="B126" s="35" t="s">
        <v>179</v>
      </c>
      <c r="C126" s="73" t="s">
        <v>4</v>
      </c>
      <c r="D126" s="55" t="s">
        <v>264</v>
      </c>
      <c r="E126" s="14">
        <v>188.79</v>
      </c>
    </row>
    <row r="127" spans="1:5" x14ac:dyDescent="0.15">
      <c r="A127" s="88"/>
      <c r="B127" s="129"/>
      <c r="C127" s="81"/>
      <c r="D127" s="121"/>
      <c r="E127" s="120"/>
    </row>
    <row r="128" spans="1:5" x14ac:dyDescent="0.15">
      <c r="A128" s="18">
        <v>174</v>
      </c>
      <c r="B128" s="124" t="s">
        <v>350</v>
      </c>
      <c r="C128" s="73"/>
      <c r="D128" s="55"/>
      <c r="E128" s="14"/>
    </row>
    <row r="129" spans="1:5" x14ac:dyDescent="0.15">
      <c r="A129" s="18">
        <v>120000</v>
      </c>
      <c r="B129" s="124" t="s">
        <v>350</v>
      </c>
      <c r="C129" s="73"/>
      <c r="D129" s="55"/>
      <c r="E129" s="14"/>
    </row>
    <row r="130" spans="1:5" x14ac:dyDescent="0.15">
      <c r="A130" s="18">
        <v>120902</v>
      </c>
      <c r="B130" s="125" t="s">
        <v>351</v>
      </c>
      <c r="C130" s="73" t="s">
        <v>4</v>
      </c>
      <c r="D130" s="55" t="s">
        <v>352</v>
      </c>
      <c r="E130" s="14">
        <f>50.54*0.45</f>
        <v>22.742999999999999</v>
      </c>
    </row>
    <row r="131" spans="1:5" x14ac:dyDescent="0.15">
      <c r="A131" s="88"/>
      <c r="B131" s="129"/>
      <c r="C131" s="81"/>
      <c r="D131" s="121"/>
      <c r="E131" s="120"/>
    </row>
    <row r="132" spans="1:5" x14ac:dyDescent="0.15">
      <c r="A132" s="18" t="s">
        <v>180</v>
      </c>
      <c r="B132" s="34" t="s">
        <v>181</v>
      </c>
      <c r="C132" s="73"/>
      <c r="D132" s="55"/>
      <c r="E132" s="14"/>
    </row>
    <row r="133" spans="1:5" x14ac:dyDescent="0.15">
      <c r="A133" s="18" t="s">
        <v>182</v>
      </c>
      <c r="B133" s="34" t="s">
        <v>181</v>
      </c>
      <c r="C133" s="73"/>
      <c r="D133" s="55"/>
      <c r="E133" s="14"/>
    </row>
    <row r="134" spans="1:5" x14ac:dyDescent="0.15">
      <c r="A134" s="18" t="s">
        <v>183</v>
      </c>
      <c r="B134" s="34" t="s">
        <v>184</v>
      </c>
      <c r="C134" s="73" t="s">
        <v>4</v>
      </c>
      <c r="D134" s="54">
        <v>49</v>
      </c>
      <c r="E134" s="14">
        <v>49</v>
      </c>
    </row>
    <row r="135" spans="1:5" ht="28" x14ac:dyDescent="0.15">
      <c r="A135" s="18" t="s">
        <v>185</v>
      </c>
      <c r="B135" s="35" t="s">
        <v>186</v>
      </c>
      <c r="C135" s="73" t="s">
        <v>4</v>
      </c>
      <c r="D135" s="54">
        <v>49</v>
      </c>
      <c r="E135" s="14">
        <v>49</v>
      </c>
    </row>
    <row r="136" spans="1:5" x14ac:dyDescent="0.15">
      <c r="A136" s="88"/>
      <c r="B136" s="129"/>
      <c r="C136" s="81"/>
      <c r="D136" s="121"/>
      <c r="E136" s="120"/>
    </row>
    <row r="137" spans="1:5" x14ac:dyDescent="0.15">
      <c r="A137" s="18" t="s">
        <v>187</v>
      </c>
      <c r="B137" s="34" t="s">
        <v>188</v>
      </c>
      <c r="C137" s="73"/>
      <c r="D137" s="55"/>
      <c r="E137" s="14"/>
    </row>
    <row r="138" spans="1:5" x14ac:dyDescent="0.15">
      <c r="A138" s="18" t="s">
        <v>189</v>
      </c>
      <c r="B138" s="34" t="s">
        <v>188</v>
      </c>
      <c r="C138" s="73"/>
      <c r="D138" s="55"/>
      <c r="E138" s="14"/>
    </row>
    <row r="139" spans="1:5" x14ac:dyDescent="0.15">
      <c r="A139" s="18" t="s">
        <v>190</v>
      </c>
      <c r="B139" s="34" t="s">
        <v>191</v>
      </c>
      <c r="C139" s="73" t="s">
        <v>4</v>
      </c>
      <c r="D139" s="54">
        <v>49</v>
      </c>
      <c r="E139" s="14">
        <v>49</v>
      </c>
    </row>
    <row r="140" spans="1:5" x14ac:dyDescent="0.15">
      <c r="A140" s="18">
        <v>160601</v>
      </c>
      <c r="B140" s="36" t="s">
        <v>373</v>
      </c>
      <c r="C140" s="60" t="s">
        <v>267</v>
      </c>
      <c r="D140" s="55" t="s">
        <v>374</v>
      </c>
      <c r="E140" s="14">
        <v>11.35</v>
      </c>
    </row>
    <row r="141" spans="1:5" x14ac:dyDescent="0.15">
      <c r="A141" s="18">
        <v>160602</v>
      </c>
      <c r="B141" s="36" t="s">
        <v>375</v>
      </c>
      <c r="C141" s="60" t="s">
        <v>267</v>
      </c>
      <c r="D141" s="55" t="s">
        <v>376</v>
      </c>
      <c r="E141" s="14">
        <v>21.83</v>
      </c>
    </row>
    <row r="142" spans="1:5" x14ac:dyDescent="0.15">
      <c r="A142" s="88"/>
      <c r="B142" s="128"/>
      <c r="C142" s="81"/>
      <c r="D142" s="121"/>
      <c r="E142" s="120"/>
    </row>
    <row r="143" spans="1:5" x14ac:dyDescent="0.15">
      <c r="A143" s="18" t="s">
        <v>192</v>
      </c>
      <c r="B143" s="34" t="s">
        <v>193</v>
      </c>
      <c r="C143" s="73"/>
      <c r="D143" s="55"/>
      <c r="E143" s="14"/>
    </row>
    <row r="144" spans="1:5" x14ac:dyDescent="0.15">
      <c r="A144" s="18" t="s">
        <v>194</v>
      </c>
      <c r="B144" s="34" t="s">
        <v>195</v>
      </c>
      <c r="C144" s="73"/>
      <c r="D144" s="55"/>
      <c r="E144" s="14"/>
    </row>
    <row r="145" spans="1:5" ht="28" x14ac:dyDescent="0.15">
      <c r="A145" s="18" t="s">
        <v>196</v>
      </c>
      <c r="B145" s="34" t="s">
        <v>197</v>
      </c>
      <c r="C145" s="73" t="s">
        <v>7</v>
      </c>
      <c r="D145" s="55" t="s">
        <v>282</v>
      </c>
      <c r="E145" s="14">
        <v>29.6</v>
      </c>
    </row>
    <row r="146" spans="1:5" x14ac:dyDescent="0.15">
      <c r="A146" s="18" t="s">
        <v>198</v>
      </c>
      <c r="B146" s="34" t="s">
        <v>199</v>
      </c>
      <c r="C146" s="73" t="s">
        <v>5</v>
      </c>
      <c r="D146" s="55" t="s">
        <v>285</v>
      </c>
      <c r="E146" s="14">
        <v>1</v>
      </c>
    </row>
    <row r="147" spans="1:5" x14ac:dyDescent="0.15">
      <c r="A147" s="18" t="s">
        <v>200</v>
      </c>
      <c r="B147" s="34" t="s">
        <v>201</v>
      </c>
      <c r="C147" s="73" t="s">
        <v>5</v>
      </c>
      <c r="D147" s="55" t="s">
        <v>286</v>
      </c>
      <c r="E147" s="14">
        <v>2</v>
      </c>
    </row>
    <row r="148" spans="1:5" x14ac:dyDescent="0.15">
      <c r="A148" s="88"/>
      <c r="B148" s="128"/>
      <c r="C148" s="81"/>
      <c r="D148" s="121"/>
      <c r="E148" s="120"/>
    </row>
    <row r="149" spans="1:5" x14ac:dyDescent="0.15">
      <c r="A149" s="18" t="s">
        <v>202</v>
      </c>
      <c r="B149" s="34" t="s">
        <v>203</v>
      </c>
      <c r="C149" s="73"/>
      <c r="D149" s="55"/>
      <c r="E149" s="14"/>
    </row>
    <row r="150" spans="1:5" x14ac:dyDescent="0.15">
      <c r="A150" s="18" t="s">
        <v>204</v>
      </c>
      <c r="B150" s="34" t="s">
        <v>205</v>
      </c>
      <c r="C150" s="73" t="s">
        <v>3</v>
      </c>
      <c r="D150" s="55"/>
      <c r="E150" s="14"/>
    </row>
    <row r="151" spans="1:5" x14ac:dyDescent="0.15">
      <c r="A151" s="18">
        <v>180380</v>
      </c>
      <c r="B151" s="34" t="s">
        <v>283</v>
      </c>
      <c r="C151" s="73" t="s">
        <v>4</v>
      </c>
      <c r="D151" s="55" t="s">
        <v>265</v>
      </c>
      <c r="E151" s="14">
        <v>0.25</v>
      </c>
    </row>
    <row r="152" spans="1:5" x14ac:dyDescent="0.15">
      <c r="A152" s="18">
        <v>180402</v>
      </c>
      <c r="B152" s="34" t="s">
        <v>284</v>
      </c>
      <c r="C152" s="73" t="s">
        <v>4</v>
      </c>
      <c r="D152" s="55" t="s">
        <v>319</v>
      </c>
      <c r="E152" s="14">
        <v>6.3</v>
      </c>
    </row>
    <row r="153" spans="1:5" ht="28" x14ac:dyDescent="0.15">
      <c r="A153" s="18" t="s">
        <v>206</v>
      </c>
      <c r="B153" s="34" t="s">
        <v>207</v>
      </c>
      <c r="C153" s="73" t="s">
        <v>4</v>
      </c>
      <c r="D153" s="55" t="s">
        <v>322</v>
      </c>
      <c r="E153" s="14">
        <v>3.72</v>
      </c>
    </row>
    <row r="154" spans="1:5" x14ac:dyDescent="0.15">
      <c r="A154" s="88"/>
      <c r="B154" s="128"/>
      <c r="C154" s="81"/>
      <c r="D154" s="121"/>
      <c r="E154" s="120"/>
    </row>
    <row r="155" spans="1:5" x14ac:dyDescent="0.15">
      <c r="A155" s="18" t="s">
        <v>208</v>
      </c>
      <c r="B155" s="34" t="s">
        <v>209</v>
      </c>
      <c r="C155" s="73"/>
      <c r="D155" s="55"/>
      <c r="E155" s="14"/>
    </row>
    <row r="156" spans="1:5" x14ac:dyDescent="0.15">
      <c r="A156" s="18" t="s">
        <v>210</v>
      </c>
      <c r="B156" s="34" t="s">
        <v>209</v>
      </c>
      <c r="C156" s="73"/>
      <c r="D156" s="55"/>
      <c r="E156" s="14"/>
    </row>
    <row r="157" spans="1:5" x14ac:dyDescent="0.15">
      <c r="A157" s="18" t="s">
        <v>211</v>
      </c>
      <c r="B157" s="36" t="s">
        <v>329</v>
      </c>
      <c r="C157" s="73" t="s">
        <v>4</v>
      </c>
      <c r="D157" s="55" t="s">
        <v>320</v>
      </c>
      <c r="E157" s="14">
        <v>3.35</v>
      </c>
    </row>
    <row r="158" spans="1:5" x14ac:dyDescent="0.15">
      <c r="A158" s="88"/>
      <c r="B158" s="128"/>
      <c r="C158" s="81"/>
      <c r="D158" s="121"/>
      <c r="E158" s="120"/>
    </row>
    <row r="159" spans="1:5" x14ac:dyDescent="0.15">
      <c r="A159" s="18" t="s">
        <v>212</v>
      </c>
      <c r="B159" s="34" t="s">
        <v>213</v>
      </c>
      <c r="C159" s="73"/>
      <c r="D159" s="55"/>
      <c r="E159" s="14"/>
    </row>
    <row r="160" spans="1:5" x14ac:dyDescent="0.15">
      <c r="A160" s="18" t="s">
        <v>214</v>
      </c>
      <c r="B160" s="34" t="s">
        <v>213</v>
      </c>
      <c r="C160" s="73"/>
      <c r="D160" s="55"/>
      <c r="E160" s="14"/>
    </row>
    <row r="161" spans="1:5" x14ac:dyDescent="0.15">
      <c r="A161" s="18" t="s">
        <v>215</v>
      </c>
      <c r="B161" s="34" t="s">
        <v>216</v>
      </c>
      <c r="C161" s="73" t="s">
        <v>4</v>
      </c>
      <c r="D161" s="55" t="s">
        <v>266</v>
      </c>
      <c r="E161" s="14">
        <v>377.58</v>
      </c>
    </row>
    <row r="162" spans="1:5" ht="28" x14ac:dyDescent="0.15">
      <c r="A162" s="18" t="s">
        <v>217</v>
      </c>
      <c r="B162" s="34" t="s">
        <v>218</v>
      </c>
      <c r="C162" s="73" t="s">
        <v>4</v>
      </c>
      <c r="D162" s="55" t="s">
        <v>287</v>
      </c>
      <c r="E162" s="14">
        <v>50.73</v>
      </c>
    </row>
    <row r="163" spans="1:5" x14ac:dyDescent="0.15">
      <c r="A163" s="18" t="s">
        <v>219</v>
      </c>
      <c r="B163" s="34" t="s">
        <v>220</v>
      </c>
      <c r="C163" s="73" t="s">
        <v>4</v>
      </c>
      <c r="D163" s="55" t="s">
        <v>288</v>
      </c>
      <c r="E163" s="14">
        <v>326.85000000000002</v>
      </c>
    </row>
    <row r="164" spans="1:5" ht="28" x14ac:dyDescent="0.15">
      <c r="A164" s="18" t="s">
        <v>221</v>
      </c>
      <c r="B164" s="34" t="s">
        <v>222</v>
      </c>
      <c r="C164" s="73" t="s">
        <v>4</v>
      </c>
      <c r="D164" s="55" t="s">
        <v>287</v>
      </c>
      <c r="E164" s="14">
        <v>50.73</v>
      </c>
    </row>
    <row r="165" spans="1:5" x14ac:dyDescent="0.15">
      <c r="A165" s="88"/>
      <c r="B165" s="128"/>
      <c r="C165" s="81"/>
      <c r="D165" s="121"/>
      <c r="E165" s="120"/>
    </row>
    <row r="166" spans="1:5" x14ac:dyDescent="0.15">
      <c r="A166" s="18" t="s">
        <v>223</v>
      </c>
      <c r="B166" s="34" t="s">
        <v>224</v>
      </c>
      <c r="C166" s="73"/>
      <c r="D166" s="55"/>
      <c r="E166" s="14"/>
    </row>
    <row r="167" spans="1:5" x14ac:dyDescent="0.15">
      <c r="A167" s="18" t="s">
        <v>225</v>
      </c>
      <c r="B167" s="34" t="s">
        <v>224</v>
      </c>
      <c r="C167" s="73"/>
      <c r="D167" s="55"/>
      <c r="E167" s="14"/>
    </row>
    <row r="168" spans="1:5" x14ac:dyDescent="0.15">
      <c r="A168" s="18" t="s">
        <v>226</v>
      </c>
      <c r="B168" s="34" t="s">
        <v>227</v>
      </c>
      <c r="C168" s="73" t="s">
        <v>4</v>
      </c>
      <c r="D168" s="55" t="s">
        <v>289</v>
      </c>
      <c r="E168" s="14">
        <v>42.13</v>
      </c>
    </row>
    <row r="169" spans="1:5" x14ac:dyDescent="0.15">
      <c r="A169" s="18" t="s">
        <v>228</v>
      </c>
      <c r="B169" s="34" t="s">
        <v>229</v>
      </c>
      <c r="C169" s="73" t="s">
        <v>4</v>
      </c>
      <c r="D169" s="55" t="s">
        <v>289</v>
      </c>
      <c r="E169" s="14">
        <v>42.13</v>
      </c>
    </row>
    <row r="170" spans="1:5" x14ac:dyDescent="0.15">
      <c r="A170" s="88"/>
      <c r="B170" s="128"/>
      <c r="C170" s="81"/>
      <c r="D170" s="121"/>
      <c r="E170" s="120"/>
    </row>
    <row r="171" spans="1:5" x14ac:dyDescent="0.15">
      <c r="A171" s="18" t="s">
        <v>230</v>
      </c>
      <c r="B171" s="34" t="s">
        <v>231</v>
      </c>
      <c r="C171" s="73"/>
      <c r="D171" s="55"/>
      <c r="E171" s="14"/>
    </row>
    <row r="172" spans="1:5" x14ac:dyDescent="0.15">
      <c r="A172" s="18" t="s">
        <v>232</v>
      </c>
      <c r="B172" s="34" t="s">
        <v>231</v>
      </c>
      <c r="C172" s="73"/>
      <c r="D172" s="55"/>
      <c r="E172" s="14"/>
    </row>
    <row r="173" spans="1:5" x14ac:dyDescent="0.15">
      <c r="A173" s="18" t="s">
        <v>233</v>
      </c>
      <c r="B173" s="34" t="s">
        <v>234</v>
      </c>
      <c r="C173" s="73" t="s">
        <v>4</v>
      </c>
      <c r="D173" s="55" t="s">
        <v>289</v>
      </c>
      <c r="E173" s="14">
        <v>42.13</v>
      </c>
    </row>
    <row r="174" spans="1:5" x14ac:dyDescent="0.15">
      <c r="A174" s="18">
        <v>220102</v>
      </c>
      <c r="B174" s="35" t="s">
        <v>290</v>
      </c>
      <c r="C174" s="73" t="s">
        <v>4</v>
      </c>
      <c r="D174" s="55" t="s">
        <v>291</v>
      </c>
      <c r="E174" s="14">
        <v>17.25</v>
      </c>
    </row>
    <row r="175" spans="1:5" x14ac:dyDescent="0.15">
      <c r="A175" s="18" t="s">
        <v>235</v>
      </c>
      <c r="B175" s="34" t="s">
        <v>236</v>
      </c>
      <c r="C175" s="73" t="s">
        <v>4</v>
      </c>
      <c r="D175" s="55" t="s">
        <v>289</v>
      </c>
      <c r="E175" s="14">
        <v>42.13</v>
      </c>
    </row>
    <row r="176" spans="1:5" ht="28" x14ac:dyDescent="0.15">
      <c r="A176" s="18" t="s">
        <v>237</v>
      </c>
      <c r="B176" s="34" t="s">
        <v>238</v>
      </c>
      <c r="C176" s="73" t="s">
        <v>7</v>
      </c>
      <c r="D176" s="55" t="s">
        <v>293</v>
      </c>
      <c r="E176" s="14">
        <v>34.979999999999997</v>
      </c>
    </row>
    <row r="177" spans="1:5" x14ac:dyDescent="0.15">
      <c r="A177" s="18" t="s">
        <v>239</v>
      </c>
      <c r="B177" s="34" t="s">
        <v>240</v>
      </c>
      <c r="C177" s="73" t="s">
        <v>4</v>
      </c>
      <c r="D177" s="55" t="s">
        <v>292</v>
      </c>
      <c r="E177" s="14">
        <v>2.66</v>
      </c>
    </row>
    <row r="178" spans="1:5" x14ac:dyDescent="0.15">
      <c r="A178" s="88"/>
      <c r="B178" s="128"/>
      <c r="C178" s="81"/>
      <c r="D178" s="121"/>
      <c r="E178" s="120"/>
    </row>
    <row r="179" spans="1:5" x14ac:dyDescent="0.15">
      <c r="A179" s="18" t="s">
        <v>241</v>
      </c>
      <c r="B179" s="34" t="s">
        <v>242</v>
      </c>
      <c r="C179" s="73"/>
      <c r="D179" s="55"/>
      <c r="E179" s="14"/>
    </row>
    <row r="180" spans="1:5" x14ac:dyDescent="0.15">
      <c r="A180" s="18" t="s">
        <v>243</v>
      </c>
      <c r="B180" s="34" t="s">
        <v>242</v>
      </c>
      <c r="C180" s="73"/>
      <c r="D180" s="55"/>
      <c r="E180" s="14"/>
    </row>
    <row r="181" spans="1:5" x14ac:dyDescent="0.15">
      <c r="A181" s="18" t="s">
        <v>244</v>
      </c>
      <c r="B181" s="36" t="s">
        <v>294</v>
      </c>
      <c r="C181" s="73" t="s">
        <v>5</v>
      </c>
      <c r="D181" s="55">
        <v>3</v>
      </c>
      <c r="E181" s="14">
        <v>3</v>
      </c>
    </row>
    <row r="182" spans="1:5" x14ac:dyDescent="0.15">
      <c r="A182" s="88"/>
      <c r="B182" s="128"/>
      <c r="C182" s="81"/>
      <c r="D182" s="121"/>
      <c r="E182" s="120"/>
    </row>
    <row r="183" spans="1:5" x14ac:dyDescent="0.15">
      <c r="A183" s="18" t="s">
        <v>245</v>
      </c>
      <c r="B183" s="34" t="s">
        <v>246</v>
      </c>
      <c r="C183" s="73"/>
      <c r="D183" s="55"/>
      <c r="E183" s="14"/>
    </row>
    <row r="184" spans="1:5" x14ac:dyDescent="0.15">
      <c r="A184" s="18" t="s">
        <v>247</v>
      </c>
      <c r="B184" s="34" t="s">
        <v>246</v>
      </c>
      <c r="C184" s="73"/>
      <c r="D184" s="55"/>
      <c r="E184" s="14"/>
    </row>
    <row r="185" spans="1:5" x14ac:dyDescent="0.15">
      <c r="A185" s="18" t="s">
        <v>248</v>
      </c>
      <c r="B185" s="34" t="s">
        <v>249</v>
      </c>
      <c r="C185" s="73" t="s">
        <v>4</v>
      </c>
      <c r="D185" s="55" t="s">
        <v>295</v>
      </c>
      <c r="E185" s="14">
        <f>((14.4+10.7+5.7+11.42)*2.8)+49</f>
        <v>167.21600000000001</v>
      </c>
    </row>
    <row r="186" spans="1:5" ht="28" x14ac:dyDescent="0.15">
      <c r="A186" s="18" t="s">
        <v>250</v>
      </c>
      <c r="B186" s="34" t="s">
        <v>251</v>
      </c>
      <c r="C186" s="73" t="s">
        <v>4</v>
      </c>
      <c r="D186" s="55" t="s">
        <v>296</v>
      </c>
      <c r="E186" s="14">
        <v>131.94999999999999</v>
      </c>
    </row>
    <row r="187" spans="1:5" x14ac:dyDescent="0.15">
      <c r="A187" s="18" t="s">
        <v>252</v>
      </c>
      <c r="B187" s="34" t="s">
        <v>253</v>
      </c>
      <c r="C187" s="73" t="s">
        <v>4</v>
      </c>
      <c r="D187" s="55" t="s">
        <v>297</v>
      </c>
      <c r="E187" s="14">
        <v>146.94</v>
      </c>
    </row>
    <row r="188" spans="1:5" x14ac:dyDescent="0.15">
      <c r="A188" s="18" t="s">
        <v>254</v>
      </c>
      <c r="B188" s="34" t="s">
        <v>255</v>
      </c>
      <c r="C188" s="73" t="s">
        <v>4</v>
      </c>
      <c r="D188" s="55" t="s">
        <v>321</v>
      </c>
      <c r="E188" s="14">
        <v>19.920000000000002</v>
      </c>
    </row>
    <row r="189" spans="1:5" x14ac:dyDescent="0.15">
      <c r="A189" s="18" t="s">
        <v>256</v>
      </c>
      <c r="B189" s="36" t="s">
        <v>366</v>
      </c>
      <c r="C189" s="73" t="s">
        <v>4</v>
      </c>
      <c r="D189" s="55" t="s">
        <v>298</v>
      </c>
      <c r="E189" s="14">
        <v>7.98</v>
      </c>
    </row>
    <row r="190" spans="1:5" x14ac:dyDescent="0.15">
      <c r="A190" s="88"/>
      <c r="B190" s="128"/>
      <c r="C190" s="81"/>
      <c r="D190" s="121"/>
      <c r="E190" s="120"/>
    </row>
    <row r="191" spans="1:5" x14ac:dyDescent="0.15">
      <c r="A191" s="18" t="s">
        <v>257</v>
      </c>
      <c r="B191" s="124" t="s">
        <v>258</v>
      </c>
      <c r="C191" s="73"/>
      <c r="D191" s="55"/>
      <c r="E191" s="14"/>
    </row>
    <row r="192" spans="1:5" x14ac:dyDescent="0.15">
      <c r="A192" s="18" t="s">
        <v>259</v>
      </c>
      <c r="B192" s="124" t="s">
        <v>258</v>
      </c>
      <c r="C192" s="73"/>
      <c r="D192" s="55"/>
      <c r="E192" s="14"/>
    </row>
    <row r="193" spans="1:5" ht="15" thickBot="1" x14ac:dyDescent="0.2">
      <c r="A193" s="68" t="s">
        <v>260</v>
      </c>
      <c r="B193" s="130" t="s">
        <v>261</v>
      </c>
      <c r="C193" s="61" t="s">
        <v>4</v>
      </c>
      <c r="D193" s="56" t="s">
        <v>299</v>
      </c>
      <c r="E193" s="40">
        <v>49</v>
      </c>
    </row>
    <row r="194" spans="1:5" x14ac:dyDescent="0.15">
      <c r="A194" s="69"/>
      <c r="B194" s="131"/>
      <c r="C194" s="62"/>
      <c r="D194" s="57"/>
      <c r="E194" s="24"/>
    </row>
    <row r="195" spans="1:5" x14ac:dyDescent="0.15">
      <c r="A195" s="69"/>
      <c r="B195" s="37" t="s">
        <v>418</v>
      </c>
      <c r="C195" s="62"/>
      <c r="D195" s="57"/>
      <c r="E195" s="24"/>
    </row>
    <row r="196" spans="1:5" x14ac:dyDescent="0.15">
      <c r="A196" s="69"/>
      <c r="B196" s="37"/>
      <c r="C196" s="62"/>
      <c r="D196" s="57"/>
      <c r="E196" s="24"/>
    </row>
    <row r="197" spans="1:5" x14ac:dyDescent="0.15">
      <c r="A197" s="69"/>
      <c r="B197" s="37"/>
      <c r="C197" s="62"/>
      <c r="D197" s="57"/>
      <c r="E197" s="24"/>
    </row>
    <row r="198" spans="1:5" x14ac:dyDescent="0.15">
      <c r="A198" s="69"/>
      <c r="B198" s="133"/>
      <c r="C198" s="62"/>
      <c r="D198" s="57"/>
      <c r="E198" s="24"/>
    </row>
    <row r="199" spans="1:5" x14ac:dyDescent="0.15">
      <c r="A199" s="69"/>
      <c r="B199" s="37" t="s">
        <v>316</v>
      </c>
      <c r="C199" s="62"/>
      <c r="D199" s="57"/>
      <c r="E199" s="24"/>
    </row>
    <row r="200" spans="1:5" x14ac:dyDescent="0.15">
      <c r="A200" s="69"/>
      <c r="B200" s="37" t="s">
        <v>317</v>
      </c>
      <c r="C200" s="62"/>
      <c r="D200" s="57"/>
      <c r="E200" s="24"/>
    </row>
    <row r="201" spans="1:5" ht="15" thickBot="1" x14ac:dyDescent="0.2">
      <c r="A201" s="70"/>
      <c r="B201" s="38" t="s">
        <v>318</v>
      </c>
      <c r="C201" s="63"/>
      <c r="D201" s="58"/>
      <c r="E201" s="41"/>
    </row>
  </sheetData>
  <sortState ref="A104:G115">
    <sortCondition ref="A104"/>
  </sortState>
  <mergeCells count="7">
    <mergeCell ref="A6:E6"/>
    <mergeCell ref="A7:E7"/>
    <mergeCell ref="A1:E1"/>
    <mergeCell ref="A2:E2"/>
    <mergeCell ref="A3:E3"/>
    <mergeCell ref="A4:E4"/>
    <mergeCell ref="A5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horizontalDpi="4294967294" verticalDpi="4294967294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topLeftCell="A191" workbookViewId="0">
      <selection activeCell="B17" sqref="B17"/>
    </sheetView>
  </sheetViews>
  <sheetFormatPr baseColWidth="10" defaultColWidth="8.83203125" defaultRowHeight="14" x14ac:dyDescent="0.15"/>
  <cols>
    <col min="1" max="1" width="10.1640625" style="1" bestFit="1" customWidth="1"/>
    <col min="2" max="2" width="69" style="2" bestFit="1" customWidth="1"/>
    <col min="3" max="3" width="8.83203125" style="1"/>
    <col min="4" max="4" width="11.6640625" style="4" bestFit="1" customWidth="1"/>
    <col min="5" max="5" width="9" style="4" customWidth="1"/>
    <col min="6" max="6" width="19.1640625" style="4" bestFit="1" customWidth="1"/>
    <col min="7" max="9" width="12.6640625" style="4" bestFit="1" customWidth="1"/>
    <col min="10" max="10" width="11.33203125" bestFit="1" customWidth="1"/>
  </cols>
  <sheetData>
    <row r="1" spans="1:9" ht="18" x14ac:dyDescent="0.2">
      <c r="A1" s="149"/>
      <c r="B1" s="150"/>
      <c r="C1" s="150"/>
      <c r="D1" s="150"/>
      <c r="E1" s="150"/>
      <c r="F1" s="150"/>
      <c r="G1" s="150"/>
      <c r="H1" s="150"/>
      <c r="I1" s="151"/>
    </row>
    <row r="2" spans="1:9" ht="18" x14ac:dyDescent="0.2">
      <c r="A2" s="140"/>
      <c r="B2" s="141"/>
      <c r="C2" s="141"/>
      <c r="D2" s="141"/>
      <c r="E2" s="141"/>
      <c r="F2" s="141"/>
      <c r="G2" s="141"/>
      <c r="H2" s="141"/>
      <c r="I2" s="142"/>
    </row>
    <row r="3" spans="1:9" ht="18" x14ac:dyDescent="0.2">
      <c r="A3" s="140" t="s">
        <v>309</v>
      </c>
      <c r="B3" s="141"/>
      <c r="C3" s="141"/>
      <c r="D3" s="141"/>
      <c r="E3" s="141"/>
      <c r="F3" s="141"/>
      <c r="G3" s="141"/>
      <c r="H3" s="141"/>
      <c r="I3" s="142"/>
    </row>
    <row r="4" spans="1:9" ht="18" x14ac:dyDescent="0.2">
      <c r="A4" s="140" t="s">
        <v>310</v>
      </c>
      <c r="B4" s="141"/>
      <c r="C4" s="141"/>
      <c r="D4" s="141"/>
      <c r="E4" s="141"/>
      <c r="F4" s="141"/>
      <c r="G4" s="141"/>
      <c r="H4" s="141"/>
      <c r="I4" s="142"/>
    </row>
    <row r="5" spans="1:9" ht="14" customHeight="1" x14ac:dyDescent="0.15">
      <c r="A5" s="155" t="s">
        <v>354</v>
      </c>
      <c r="B5" s="156"/>
      <c r="C5" s="156"/>
      <c r="D5" s="156"/>
      <c r="E5" s="156"/>
      <c r="F5" s="156"/>
      <c r="G5" s="156"/>
      <c r="H5" s="156"/>
      <c r="I5" s="157"/>
    </row>
    <row r="6" spans="1:9" ht="14" customHeight="1" x14ac:dyDescent="0.15">
      <c r="A6" s="158" t="s">
        <v>413</v>
      </c>
      <c r="B6" s="159"/>
      <c r="C6" s="159"/>
      <c r="D6" s="159"/>
      <c r="E6" s="159"/>
      <c r="F6" s="159"/>
      <c r="G6" s="159"/>
      <c r="H6" s="159"/>
      <c r="I6" s="160"/>
    </row>
    <row r="7" spans="1:9" ht="14" customHeight="1" x14ac:dyDescent="0.15">
      <c r="A7" s="152" t="s">
        <v>355</v>
      </c>
      <c r="B7" s="153"/>
      <c r="C7" s="153"/>
      <c r="D7" s="153"/>
      <c r="E7" s="153"/>
      <c r="F7" s="153"/>
      <c r="G7" s="153"/>
      <c r="H7" s="153"/>
      <c r="I7" s="154"/>
    </row>
    <row r="8" spans="1:9" ht="28" x14ac:dyDescent="0.15">
      <c r="A8" s="82" t="s">
        <v>403</v>
      </c>
      <c r="B8" s="123" t="s">
        <v>404</v>
      </c>
      <c r="C8" s="83" t="s">
        <v>405</v>
      </c>
      <c r="D8" s="84" t="s">
        <v>302</v>
      </c>
      <c r="E8" s="84" t="s">
        <v>406</v>
      </c>
      <c r="F8" s="85" t="s">
        <v>407</v>
      </c>
      <c r="G8" s="85" t="s">
        <v>300</v>
      </c>
      <c r="H8" s="85" t="s">
        <v>301</v>
      </c>
      <c r="I8" s="86" t="s">
        <v>304</v>
      </c>
    </row>
    <row r="9" spans="1:9" x14ac:dyDescent="0.15">
      <c r="A9" s="17">
        <v>164</v>
      </c>
      <c r="B9" s="124" t="s">
        <v>330</v>
      </c>
      <c r="C9" s="12"/>
      <c r="D9" s="39"/>
      <c r="E9" s="12"/>
      <c r="F9" s="12"/>
      <c r="G9" s="12"/>
      <c r="H9" s="12"/>
      <c r="I9" s="43"/>
    </row>
    <row r="10" spans="1:9" x14ac:dyDescent="0.15">
      <c r="A10" s="66" t="s">
        <v>331</v>
      </c>
      <c r="B10" s="124" t="s">
        <v>330</v>
      </c>
      <c r="C10" s="7"/>
      <c r="D10" s="39"/>
      <c r="E10" s="6"/>
      <c r="F10" s="6"/>
      <c r="G10" s="6"/>
      <c r="H10" s="6"/>
      <c r="I10" s="19"/>
    </row>
    <row r="11" spans="1:9" ht="42" x14ac:dyDescent="0.15">
      <c r="A11" s="66" t="s">
        <v>332</v>
      </c>
      <c r="B11" s="124" t="s">
        <v>333</v>
      </c>
      <c r="C11" s="108" t="s">
        <v>367</v>
      </c>
      <c r="D11" s="6">
        <f>'Memorial de Calculo'!E11</f>
        <v>49</v>
      </c>
      <c r="E11" s="164"/>
      <c r="F11" s="164"/>
      <c r="G11" s="6">
        <f>D11*E11</f>
        <v>0</v>
      </c>
      <c r="H11" s="6">
        <f>D11*F11</f>
        <v>0</v>
      </c>
      <c r="I11" s="19">
        <f>H11+G11</f>
        <v>0</v>
      </c>
    </row>
    <row r="12" spans="1:9" ht="42" x14ac:dyDescent="0.15">
      <c r="A12" s="66" t="s">
        <v>337</v>
      </c>
      <c r="B12" s="125" t="s">
        <v>335</v>
      </c>
      <c r="C12" s="108" t="s">
        <v>367</v>
      </c>
      <c r="D12" s="6">
        <v>0</v>
      </c>
      <c r="E12" s="164"/>
      <c r="F12" s="164"/>
      <c r="G12" s="6">
        <f t="shared" ref="G12" si="0">D12*E12</f>
        <v>0</v>
      </c>
      <c r="H12" s="6">
        <f t="shared" ref="H12" si="1">D12*F12</f>
        <v>0</v>
      </c>
      <c r="I12" s="19">
        <f t="shared" ref="I12" si="2">H12+G12</f>
        <v>0</v>
      </c>
    </row>
    <row r="13" spans="1:9" ht="42" x14ac:dyDescent="0.15">
      <c r="A13" s="102" t="s">
        <v>408</v>
      </c>
      <c r="B13" s="125" t="s">
        <v>401</v>
      </c>
      <c r="C13" s="108" t="s">
        <v>402</v>
      </c>
      <c r="D13" s="6">
        <v>0</v>
      </c>
      <c r="E13" s="165"/>
      <c r="F13" s="166"/>
      <c r="G13" s="6">
        <f t="shared" ref="G13" si="3">D13*E13</f>
        <v>0</v>
      </c>
      <c r="H13" s="6">
        <f t="shared" ref="H13" si="4">D13*F13</f>
        <v>0</v>
      </c>
      <c r="I13" s="19">
        <f t="shared" ref="I13" si="5">H13+G13</f>
        <v>0</v>
      </c>
    </row>
    <row r="14" spans="1:9" x14ac:dyDescent="0.15">
      <c r="A14" s="77"/>
      <c r="B14" s="126"/>
      <c r="C14" s="78"/>
      <c r="D14" s="79"/>
      <c r="E14" s="80"/>
      <c r="F14" s="84" t="s">
        <v>305</v>
      </c>
      <c r="G14" s="84">
        <f>SUM(G11:G13)</f>
        <v>0</v>
      </c>
      <c r="H14" s="84">
        <f>SUM(H11:H13)</f>
        <v>0</v>
      </c>
      <c r="I14" s="87">
        <f>SUM(I11:I13)</f>
        <v>0</v>
      </c>
    </row>
    <row r="15" spans="1:9" x14ac:dyDescent="0.15">
      <c r="A15" s="17">
        <v>166</v>
      </c>
      <c r="B15" s="124" t="s">
        <v>341</v>
      </c>
      <c r="C15" s="12"/>
      <c r="D15" s="39"/>
      <c r="E15" s="12"/>
      <c r="F15" s="12"/>
      <c r="G15" s="12"/>
      <c r="H15" s="12"/>
      <c r="I15" s="43"/>
    </row>
    <row r="16" spans="1:9" x14ac:dyDescent="0.15">
      <c r="A16" s="66" t="s">
        <v>343</v>
      </c>
      <c r="B16" s="124" t="s">
        <v>342</v>
      </c>
      <c r="C16" s="7"/>
      <c r="D16" s="39"/>
      <c r="E16" s="6"/>
      <c r="F16" s="6"/>
      <c r="G16" s="6"/>
      <c r="H16" s="6"/>
      <c r="I16" s="19"/>
    </row>
    <row r="17" spans="1:10" x14ac:dyDescent="0.15">
      <c r="A17" s="66" t="s">
        <v>345</v>
      </c>
      <c r="B17" s="124" t="s">
        <v>344</v>
      </c>
      <c r="C17" s="108" t="s">
        <v>367</v>
      </c>
      <c r="D17" s="39">
        <f>'Memorial de Calculo'!E17</f>
        <v>44.79</v>
      </c>
      <c r="E17" s="164"/>
      <c r="F17" s="164"/>
      <c r="G17" s="6">
        <f>D17*E17</f>
        <v>0</v>
      </c>
      <c r="H17" s="6">
        <f>D17*F17</f>
        <v>0</v>
      </c>
      <c r="I17" s="19">
        <f>H17+G17</f>
        <v>0</v>
      </c>
    </row>
    <row r="18" spans="1:10" x14ac:dyDescent="0.15">
      <c r="A18" s="66" t="s">
        <v>346</v>
      </c>
      <c r="B18" s="124" t="s">
        <v>347</v>
      </c>
      <c r="C18" s="108" t="s">
        <v>368</v>
      </c>
      <c r="D18" s="39">
        <f>'Memorial de Calculo'!E18</f>
        <v>6.72</v>
      </c>
      <c r="E18" s="164"/>
      <c r="F18" s="164"/>
      <c r="G18" s="6">
        <f t="shared" ref="G18" si="6">D18*E18</f>
        <v>0</v>
      </c>
      <c r="H18" s="6">
        <f t="shared" ref="H18" si="7">D18*F18</f>
        <v>0</v>
      </c>
      <c r="I18" s="19">
        <f t="shared" ref="I18" si="8">H18+G18</f>
        <v>0</v>
      </c>
    </row>
    <row r="19" spans="1:10" x14ac:dyDescent="0.15">
      <c r="A19" s="77"/>
      <c r="B19" s="126"/>
      <c r="C19" s="78"/>
      <c r="D19" s="79"/>
      <c r="E19" s="80"/>
      <c r="F19" s="84" t="s">
        <v>305</v>
      </c>
      <c r="G19" s="84">
        <f>SUM(G17:G18)</f>
        <v>0</v>
      </c>
      <c r="H19" s="84">
        <f>SUM(H17:H18)</f>
        <v>0</v>
      </c>
      <c r="I19" s="87">
        <f>SUM(I17:I18)</f>
        <v>0</v>
      </c>
    </row>
    <row r="20" spans="1:10" x14ac:dyDescent="0.15">
      <c r="A20" s="17" t="s">
        <v>9</v>
      </c>
      <c r="B20" s="34" t="s">
        <v>10</v>
      </c>
      <c r="C20" s="12"/>
      <c r="D20" s="39"/>
      <c r="E20" s="12"/>
      <c r="F20" s="12"/>
      <c r="G20" s="12"/>
      <c r="H20" s="12"/>
      <c r="I20" s="43"/>
    </row>
    <row r="21" spans="1:10" x14ac:dyDescent="0.15">
      <c r="A21" s="18" t="s">
        <v>11</v>
      </c>
      <c r="B21" s="34" t="s">
        <v>12</v>
      </c>
      <c r="C21" s="7"/>
      <c r="D21" s="39"/>
      <c r="E21" s="6"/>
      <c r="F21" s="6"/>
      <c r="G21" s="6"/>
      <c r="H21" s="6"/>
      <c r="I21" s="19"/>
    </row>
    <row r="22" spans="1:10" x14ac:dyDescent="0.15">
      <c r="A22" s="17" t="s">
        <v>13</v>
      </c>
      <c r="B22" s="34" t="s">
        <v>14</v>
      </c>
      <c r="C22" s="8" t="s">
        <v>267</v>
      </c>
      <c r="D22" s="39">
        <f>'Memorial de Calculo'!E22</f>
        <v>45</v>
      </c>
      <c r="E22" s="164"/>
      <c r="F22" s="164"/>
      <c r="G22" s="6">
        <f>D22*E22</f>
        <v>0</v>
      </c>
      <c r="H22" s="6">
        <f>D22*F22</f>
        <v>0</v>
      </c>
      <c r="I22" s="19">
        <f>H22+G22</f>
        <v>0</v>
      </c>
    </row>
    <row r="23" spans="1:10" x14ac:dyDescent="0.15">
      <c r="A23" s="17" t="s">
        <v>18</v>
      </c>
      <c r="B23" s="34" t="s">
        <v>19</v>
      </c>
      <c r="C23" s="9" t="s">
        <v>17</v>
      </c>
      <c r="D23" s="39">
        <f>'Memorial de Calculo'!E23</f>
        <v>39.6</v>
      </c>
      <c r="E23" s="164"/>
      <c r="F23" s="164"/>
      <c r="G23" s="6">
        <f t="shared" ref="G23:G24" si="9">D23*E23</f>
        <v>0</v>
      </c>
      <c r="H23" s="6">
        <f t="shared" ref="H23:H24" si="10">D23*F23</f>
        <v>0</v>
      </c>
      <c r="I23" s="19">
        <f t="shared" ref="I23:I24" si="11">H23+G23</f>
        <v>0</v>
      </c>
    </row>
    <row r="24" spans="1:10" x14ac:dyDescent="0.15">
      <c r="A24" s="17" t="s">
        <v>20</v>
      </c>
      <c r="B24" s="34" t="s">
        <v>21</v>
      </c>
      <c r="C24" s="9" t="s">
        <v>17</v>
      </c>
      <c r="D24" s="39">
        <f>'Memorial de Calculo'!E24</f>
        <v>6.86</v>
      </c>
      <c r="E24" s="164"/>
      <c r="F24" s="164"/>
      <c r="G24" s="6">
        <f t="shared" si="9"/>
        <v>0</v>
      </c>
      <c r="H24" s="6">
        <f t="shared" si="10"/>
        <v>0</v>
      </c>
      <c r="I24" s="19">
        <f t="shared" si="11"/>
        <v>0</v>
      </c>
    </row>
    <row r="25" spans="1:10" x14ac:dyDescent="0.15">
      <c r="A25" s="77"/>
      <c r="B25" s="126"/>
      <c r="C25" s="78"/>
      <c r="D25" s="79"/>
      <c r="E25" s="80"/>
      <c r="F25" s="84" t="s">
        <v>305</v>
      </c>
      <c r="G25" s="84">
        <f>SUM(G22:G24)</f>
        <v>0</v>
      </c>
      <c r="H25" s="84">
        <f t="shared" ref="H25" si="12">SUM(H22:H24)</f>
        <v>0</v>
      </c>
      <c r="I25" s="87">
        <f>SUM(I22:I24)</f>
        <v>0</v>
      </c>
    </row>
    <row r="26" spans="1:10" x14ac:dyDescent="0.15">
      <c r="A26" s="17" t="s">
        <v>22</v>
      </c>
      <c r="B26" s="34" t="s">
        <v>23</v>
      </c>
      <c r="C26" s="10"/>
      <c r="D26" s="39"/>
      <c r="E26" s="6"/>
      <c r="F26" s="6"/>
      <c r="G26" s="6"/>
      <c r="H26" s="6"/>
      <c r="I26" s="19"/>
    </row>
    <row r="27" spans="1:10" x14ac:dyDescent="0.15">
      <c r="A27" s="17" t="s">
        <v>24</v>
      </c>
      <c r="B27" s="34" t="s">
        <v>23</v>
      </c>
      <c r="C27" s="11"/>
      <c r="D27" s="39"/>
      <c r="E27" s="6"/>
      <c r="F27" s="6"/>
      <c r="G27" s="6"/>
      <c r="H27" s="6"/>
      <c r="I27" s="19"/>
    </row>
    <row r="28" spans="1:10" x14ac:dyDescent="0.15">
      <c r="A28" s="18" t="s">
        <v>25</v>
      </c>
      <c r="B28" s="34" t="s">
        <v>26</v>
      </c>
      <c r="C28" s="9" t="s">
        <v>4</v>
      </c>
      <c r="D28" s="6">
        <f>'Memorial de Calculo'!E28</f>
        <v>89.74</v>
      </c>
      <c r="E28" s="167"/>
      <c r="F28" s="164"/>
      <c r="G28" s="6">
        <f t="shared" ref="G28:G60" si="13">D28*E28</f>
        <v>0</v>
      </c>
      <c r="H28" s="6">
        <f t="shared" ref="H28:H60" si="14">D28*F28</f>
        <v>0</v>
      </c>
      <c r="I28" s="19">
        <f t="shared" ref="I28:I60" si="15">H28+G28</f>
        <v>0</v>
      </c>
    </row>
    <row r="29" spans="1:10" ht="15" customHeight="1" x14ac:dyDescent="0.15">
      <c r="A29" s="17" t="s">
        <v>27</v>
      </c>
      <c r="B29" s="34" t="s">
        <v>28</v>
      </c>
      <c r="C29" s="9" t="s">
        <v>17</v>
      </c>
      <c r="D29" s="6">
        <f>'Memorial de Calculo'!E29</f>
        <v>292.41000000000003</v>
      </c>
      <c r="E29" s="164"/>
      <c r="F29" s="167"/>
      <c r="G29" s="6">
        <f t="shared" ref="G29:G32" si="16">D29*E29</f>
        <v>0</v>
      </c>
      <c r="H29" s="6">
        <f t="shared" ref="H29:H32" si="17">D29*F29</f>
        <v>0</v>
      </c>
      <c r="I29" s="19">
        <f t="shared" ref="I29:I32" si="18">H29+G29</f>
        <v>0</v>
      </c>
    </row>
    <row r="30" spans="1:10" x14ac:dyDescent="0.15">
      <c r="A30" s="17" t="s">
        <v>29</v>
      </c>
      <c r="B30" s="34" t="s">
        <v>30</v>
      </c>
      <c r="C30" s="9" t="s">
        <v>17</v>
      </c>
      <c r="D30" s="6">
        <f>'Memorial de Calculo'!E30</f>
        <v>85.21</v>
      </c>
      <c r="E30" s="167"/>
      <c r="F30" s="164"/>
      <c r="G30" s="6">
        <f t="shared" si="16"/>
        <v>0</v>
      </c>
      <c r="H30" s="6">
        <f t="shared" si="17"/>
        <v>0</v>
      </c>
      <c r="I30" s="19">
        <f t="shared" si="18"/>
        <v>0</v>
      </c>
    </row>
    <row r="31" spans="1:10" ht="28" x14ac:dyDescent="0.15">
      <c r="A31" s="18" t="s">
        <v>31</v>
      </c>
      <c r="B31" s="34" t="s">
        <v>16</v>
      </c>
      <c r="C31" s="9" t="s">
        <v>6</v>
      </c>
      <c r="D31" s="6">
        <f>'Memorial de Calculo'!E31</f>
        <v>6.84</v>
      </c>
      <c r="E31" s="164"/>
      <c r="F31" s="164"/>
      <c r="G31" s="6">
        <f t="shared" si="16"/>
        <v>0</v>
      </c>
      <c r="H31" s="6">
        <f t="shared" si="17"/>
        <v>0</v>
      </c>
      <c r="I31" s="19">
        <f t="shared" si="18"/>
        <v>0</v>
      </c>
      <c r="J31" s="3"/>
    </row>
    <row r="32" spans="1:10" ht="28" x14ac:dyDescent="0.15">
      <c r="A32" s="18" t="s">
        <v>32</v>
      </c>
      <c r="B32" s="35" t="s">
        <v>33</v>
      </c>
      <c r="C32" s="7" t="s">
        <v>4</v>
      </c>
      <c r="D32" s="6">
        <f>'Memorial de Calculo'!E32</f>
        <v>51.05</v>
      </c>
      <c r="E32" s="164"/>
      <c r="F32" s="164"/>
      <c r="G32" s="6">
        <f t="shared" si="16"/>
        <v>0</v>
      </c>
      <c r="H32" s="6">
        <f t="shared" si="17"/>
        <v>0</v>
      </c>
      <c r="I32" s="19">
        <f t="shared" si="18"/>
        <v>0</v>
      </c>
    </row>
    <row r="33" spans="1:9" x14ac:dyDescent="0.15">
      <c r="A33" s="88"/>
      <c r="B33" s="89"/>
      <c r="C33" s="90"/>
      <c r="D33" s="79"/>
      <c r="E33" s="80"/>
      <c r="F33" s="84" t="s">
        <v>305</v>
      </c>
      <c r="G33" s="84">
        <f>SUM(G28:G32)</f>
        <v>0</v>
      </c>
      <c r="H33" s="84">
        <f t="shared" ref="H33" si="19">SUM(H28:H32)</f>
        <v>0</v>
      </c>
      <c r="I33" s="87">
        <f>SUM(I28:I32)</f>
        <v>0</v>
      </c>
    </row>
    <row r="34" spans="1:9" x14ac:dyDescent="0.15">
      <c r="A34" s="20" t="s">
        <v>34</v>
      </c>
      <c r="B34" s="34" t="s">
        <v>35</v>
      </c>
      <c r="C34" s="5"/>
      <c r="D34" s="39"/>
      <c r="E34" s="6"/>
      <c r="F34" s="6"/>
      <c r="G34" s="6"/>
      <c r="H34" s="6"/>
      <c r="I34" s="19"/>
    </row>
    <row r="35" spans="1:9" x14ac:dyDescent="0.15">
      <c r="A35" s="17" t="s">
        <v>36</v>
      </c>
      <c r="B35" s="34" t="s">
        <v>37</v>
      </c>
      <c r="C35" s="11"/>
      <c r="D35" s="39"/>
      <c r="E35" s="6"/>
      <c r="F35" s="6"/>
      <c r="G35" s="6"/>
      <c r="H35" s="6"/>
      <c r="I35" s="19"/>
    </row>
    <row r="36" spans="1:9" x14ac:dyDescent="0.15">
      <c r="A36" s="17" t="s">
        <v>38</v>
      </c>
      <c r="B36" s="34" t="s">
        <v>39</v>
      </c>
      <c r="C36" s="9" t="s">
        <v>5</v>
      </c>
      <c r="D36" s="6">
        <f>'Memorial de Calculo'!E36</f>
        <v>5</v>
      </c>
      <c r="E36" s="164"/>
      <c r="F36" s="164"/>
      <c r="G36" s="6">
        <f t="shared" si="13"/>
        <v>0</v>
      </c>
      <c r="H36" s="6">
        <f t="shared" si="14"/>
        <v>0</v>
      </c>
      <c r="I36" s="19">
        <f t="shared" si="15"/>
        <v>0</v>
      </c>
    </row>
    <row r="37" spans="1:9" x14ac:dyDescent="0.15">
      <c r="A37" s="17" t="s">
        <v>40</v>
      </c>
      <c r="B37" s="34" t="s">
        <v>41</v>
      </c>
      <c r="C37" s="9" t="s">
        <v>5</v>
      </c>
      <c r="D37" s="6">
        <f>'Memorial de Calculo'!E37</f>
        <v>13</v>
      </c>
      <c r="E37" s="164"/>
      <c r="F37" s="167"/>
      <c r="G37" s="6">
        <f t="shared" ref="G37:G54" si="20">D37*E37</f>
        <v>0</v>
      </c>
      <c r="H37" s="6">
        <f t="shared" ref="H37:H54" si="21">D37*F37</f>
        <v>0</v>
      </c>
      <c r="I37" s="19">
        <f t="shared" ref="I37:I54" si="22">H37+G37</f>
        <v>0</v>
      </c>
    </row>
    <row r="38" spans="1:9" x14ac:dyDescent="0.15">
      <c r="A38" s="17" t="s">
        <v>42</v>
      </c>
      <c r="B38" s="34" t="s">
        <v>43</v>
      </c>
      <c r="C38" s="9" t="s">
        <v>5</v>
      </c>
      <c r="D38" s="6">
        <f>'Memorial de Calculo'!E38</f>
        <v>4</v>
      </c>
      <c r="E38" s="164"/>
      <c r="F38" s="164"/>
      <c r="G38" s="6">
        <f t="shared" si="20"/>
        <v>0</v>
      </c>
      <c r="H38" s="6">
        <f t="shared" si="21"/>
        <v>0</v>
      </c>
      <c r="I38" s="19">
        <f t="shared" si="22"/>
        <v>0</v>
      </c>
    </row>
    <row r="39" spans="1:9" x14ac:dyDescent="0.15">
      <c r="A39" s="17" t="s">
        <v>44</v>
      </c>
      <c r="B39" s="36" t="s">
        <v>372</v>
      </c>
      <c r="C39" s="9" t="s">
        <v>5</v>
      </c>
      <c r="D39" s="6">
        <f>'Memorial de Calculo'!E39</f>
        <v>1</v>
      </c>
      <c r="E39" s="164"/>
      <c r="F39" s="164"/>
      <c r="G39" s="6">
        <f t="shared" si="20"/>
        <v>0</v>
      </c>
      <c r="H39" s="6">
        <f t="shared" si="21"/>
        <v>0</v>
      </c>
      <c r="I39" s="19">
        <f t="shared" si="22"/>
        <v>0</v>
      </c>
    </row>
    <row r="40" spans="1:9" x14ac:dyDescent="0.15">
      <c r="A40" s="18" t="s">
        <v>45</v>
      </c>
      <c r="B40" s="34" t="s">
        <v>46</v>
      </c>
      <c r="C40" s="75" t="s">
        <v>15</v>
      </c>
      <c r="D40" s="6">
        <f>'Memorial de Calculo'!E40</f>
        <v>64.900000000000006</v>
      </c>
      <c r="E40" s="164"/>
      <c r="F40" s="164"/>
      <c r="G40" s="6">
        <f t="shared" si="20"/>
        <v>0</v>
      </c>
      <c r="H40" s="6">
        <f t="shared" si="21"/>
        <v>0</v>
      </c>
      <c r="I40" s="19">
        <f t="shared" si="22"/>
        <v>0</v>
      </c>
    </row>
    <row r="41" spans="1:9" x14ac:dyDescent="0.15">
      <c r="A41" s="17" t="s">
        <v>47</v>
      </c>
      <c r="B41" s="34" t="s">
        <v>48</v>
      </c>
      <c r="C41" s="9" t="s">
        <v>15</v>
      </c>
      <c r="D41" s="6">
        <f>'Memorial de Calculo'!E41</f>
        <v>3</v>
      </c>
      <c r="E41" s="164"/>
      <c r="F41" s="164"/>
      <c r="G41" s="6">
        <f t="shared" si="20"/>
        <v>0</v>
      </c>
      <c r="H41" s="6">
        <f t="shared" si="21"/>
        <v>0</v>
      </c>
      <c r="I41" s="19">
        <f t="shared" si="22"/>
        <v>0</v>
      </c>
    </row>
    <row r="42" spans="1:9" x14ac:dyDescent="0.15">
      <c r="A42" s="17" t="s">
        <v>49</v>
      </c>
      <c r="B42" s="34" t="s">
        <v>50</v>
      </c>
      <c r="C42" s="9" t="s">
        <v>15</v>
      </c>
      <c r="D42" s="6">
        <f>'Memorial de Calculo'!E42</f>
        <v>100</v>
      </c>
      <c r="E42" s="164"/>
      <c r="F42" s="164"/>
      <c r="G42" s="6">
        <f t="shared" si="20"/>
        <v>0</v>
      </c>
      <c r="H42" s="6">
        <f t="shared" si="21"/>
        <v>0</v>
      </c>
      <c r="I42" s="19">
        <f t="shared" si="22"/>
        <v>0</v>
      </c>
    </row>
    <row r="43" spans="1:9" x14ac:dyDescent="0.15">
      <c r="A43" s="17" t="s">
        <v>51</v>
      </c>
      <c r="B43" s="34" t="s">
        <v>52</v>
      </c>
      <c r="C43" s="9" t="s">
        <v>15</v>
      </c>
      <c r="D43" s="6">
        <f>'Memorial de Calculo'!E43</f>
        <v>100</v>
      </c>
      <c r="E43" s="164"/>
      <c r="F43" s="164"/>
      <c r="G43" s="6">
        <f t="shared" si="20"/>
        <v>0</v>
      </c>
      <c r="H43" s="6">
        <f t="shared" si="21"/>
        <v>0</v>
      </c>
      <c r="I43" s="19">
        <f t="shared" si="22"/>
        <v>0</v>
      </c>
    </row>
    <row r="44" spans="1:9" x14ac:dyDescent="0.15">
      <c r="A44" s="17" t="s">
        <v>53</v>
      </c>
      <c r="B44" s="34" t="s">
        <v>54</v>
      </c>
      <c r="C44" s="9" t="s">
        <v>15</v>
      </c>
      <c r="D44" s="6">
        <f>'Memorial de Calculo'!E44</f>
        <v>10</v>
      </c>
      <c r="E44" s="164"/>
      <c r="F44" s="164"/>
      <c r="G44" s="6">
        <f t="shared" si="20"/>
        <v>0</v>
      </c>
      <c r="H44" s="6">
        <f t="shared" si="21"/>
        <v>0</v>
      </c>
      <c r="I44" s="19">
        <f t="shared" si="22"/>
        <v>0</v>
      </c>
    </row>
    <row r="45" spans="1:9" x14ac:dyDescent="0.15">
      <c r="A45" s="17" t="s">
        <v>55</v>
      </c>
      <c r="B45" s="34" t="s">
        <v>56</v>
      </c>
      <c r="C45" s="9" t="s">
        <v>15</v>
      </c>
      <c r="D45" s="6">
        <f>'Memorial de Calculo'!E45</f>
        <v>25</v>
      </c>
      <c r="E45" s="164"/>
      <c r="F45" s="164"/>
      <c r="G45" s="6">
        <f t="shared" si="20"/>
        <v>0</v>
      </c>
      <c r="H45" s="6">
        <f t="shared" si="21"/>
        <v>0</v>
      </c>
      <c r="I45" s="19">
        <f t="shared" si="22"/>
        <v>0</v>
      </c>
    </row>
    <row r="46" spans="1:9" x14ac:dyDescent="0.15">
      <c r="A46" s="17" t="s">
        <v>57</v>
      </c>
      <c r="B46" s="34" t="s">
        <v>58</v>
      </c>
      <c r="C46" s="9" t="s">
        <v>15</v>
      </c>
      <c r="D46" s="6">
        <f>'Memorial de Calculo'!E46</f>
        <v>25</v>
      </c>
      <c r="E46" s="164"/>
      <c r="F46" s="164"/>
      <c r="G46" s="6">
        <f t="shared" si="20"/>
        <v>0</v>
      </c>
      <c r="H46" s="6">
        <f t="shared" si="21"/>
        <v>0</v>
      </c>
      <c r="I46" s="19">
        <f t="shared" si="22"/>
        <v>0</v>
      </c>
    </row>
    <row r="47" spans="1:9" x14ac:dyDescent="0.15">
      <c r="A47" s="17" t="s">
        <v>59</v>
      </c>
      <c r="B47" s="34" t="s">
        <v>60</v>
      </c>
      <c r="C47" s="9" t="s">
        <v>5</v>
      </c>
      <c r="D47" s="6">
        <f>'Memorial de Calculo'!E47</f>
        <v>2</v>
      </c>
      <c r="E47" s="164"/>
      <c r="F47" s="164"/>
      <c r="G47" s="6">
        <f t="shared" si="20"/>
        <v>0</v>
      </c>
      <c r="H47" s="6">
        <f t="shared" si="21"/>
        <v>0</v>
      </c>
      <c r="I47" s="19">
        <f t="shared" si="22"/>
        <v>0</v>
      </c>
    </row>
    <row r="48" spans="1:9" x14ac:dyDescent="0.15">
      <c r="A48" s="17" t="s">
        <v>61</v>
      </c>
      <c r="B48" s="34" t="s">
        <v>62</v>
      </c>
      <c r="C48" s="9" t="s">
        <v>5</v>
      </c>
      <c r="D48" s="6">
        <f>'Memorial de Calculo'!E48</f>
        <v>2</v>
      </c>
      <c r="E48" s="164"/>
      <c r="F48" s="164"/>
      <c r="G48" s="6">
        <f t="shared" si="20"/>
        <v>0</v>
      </c>
      <c r="H48" s="6">
        <f t="shared" si="21"/>
        <v>0</v>
      </c>
      <c r="I48" s="19">
        <f t="shared" si="22"/>
        <v>0</v>
      </c>
    </row>
    <row r="49" spans="1:9" ht="28" x14ac:dyDescent="0.15">
      <c r="A49" s="18" t="s">
        <v>63</v>
      </c>
      <c r="B49" s="34" t="s">
        <v>64</v>
      </c>
      <c r="C49" s="9" t="s">
        <v>5</v>
      </c>
      <c r="D49" s="6">
        <f>'Memorial de Calculo'!E49</f>
        <v>5</v>
      </c>
      <c r="E49" s="164"/>
      <c r="F49" s="164"/>
      <c r="G49" s="6">
        <f t="shared" si="20"/>
        <v>0</v>
      </c>
      <c r="H49" s="6">
        <f t="shared" si="21"/>
        <v>0</v>
      </c>
      <c r="I49" s="19">
        <f t="shared" si="22"/>
        <v>0</v>
      </c>
    </row>
    <row r="50" spans="1:9" x14ac:dyDescent="0.15">
      <c r="A50" s="17" t="s">
        <v>65</v>
      </c>
      <c r="B50" s="34" t="s">
        <v>66</v>
      </c>
      <c r="C50" s="9" t="s">
        <v>5</v>
      </c>
      <c r="D50" s="6">
        <f>'Memorial de Calculo'!E50</f>
        <v>10</v>
      </c>
      <c r="E50" s="164"/>
      <c r="F50" s="164"/>
      <c r="G50" s="6">
        <f t="shared" si="20"/>
        <v>0</v>
      </c>
      <c r="H50" s="6">
        <f t="shared" si="21"/>
        <v>0</v>
      </c>
      <c r="I50" s="19">
        <f t="shared" si="22"/>
        <v>0</v>
      </c>
    </row>
    <row r="51" spans="1:9" x14ac:dyDescent="0.15">
      <c r="A51" s="18" t="s">
        <v>67</v>
      </c>
      <c r="B51" s="34" t="s">
        <v>68</v>
      </c>
      <c r="C51" s="9" t="s">
        <v>5</v>
      </c>
      <c r="D51" s="6">
        <f>'Memorial de Calculo'!E51</f>
        <v>6</v>
      </c>
      <c r="E51" s="164"/>
      <c r="F51" s="164"/>
      <c r="G51" s="6">
        <f t="shared" si="20"/>
        <v>0</v>
      </c>
      <c r="H51" s="6">
        <f t="shared" si="21"/>
        <v>0</v>
      </c>
      <c r="I51" s="19">
        <f t="shared" si="22"/>
        <v>0</v>
      </c>
    </row>
    <row r="52" spans="1:9" x14ac:dyDescent="0.15">
      <c r="A52" s="17" t="s">
        <v>69</v>
      </c>
      <c r="B52" s="34" t="s">
        <v>70</v>
      </c>
      <c r="C52" s="9" t="s">
        <v>5</v>
      </c>
      <c r="D52" s="6">
        <f>'Memorial de Calculo'!E52</f>
        <v>1</v>
      </c>
      <c r="E52" s="164"/>
      <c r="F52" s="164"/>
      <c r="G52" s="6">
        <f t="shared" si="20"/>
        <v>0</v>
      </c>
      <c r="H52" s="6">
        <f t="shared" si="21"/>
        <v>0</v>
      </c>
      <c r="I52" s="19">
        <f t="shared" si="22"/>
        <v>0</v>
      </c>
    </row>
    <row r="53" spans="1:9" x14ac:dyDescent="0.15">
      <c r="A53" s="17" t="s">
        <v>71</v>
      </c>
      <c r="B53" s="34" t="s">
        <v>72</v>
      </c>
      <c r="C53" s="9" t="s">
        <v>5</v>
      </c>
      <c r="D53" s="6">
        <f>'Memorial de Calculo'!E53</f>
        <v>1</v>
      </c>
      <c r="E53" s="164"/>
      <c r="F53" s="164"/>
      <c r="G53" s="6">
        <f t="shared" si="20"/>
        <v>0</v>
      </c>
      <c r="H53" s="6">
        <f t="shared" si="21"/>
        <v>0</v>
      </c>
      <c r="I53" s="19">
        <f t="shared" si="22"/>
        <v>0</v>
      </c>
    </row>
    <row r="54" spans="1:9" x14ac:dyDescent="0.15">
      <c r="A54" s="17" t="s">
        <v>73</v>
      </c>
      <c r="B54" s="34" t="s">
        <v>74</v>
      </c>
      <c r="C54" s="9" t="s">
        <v>5</v>
      </c>
      <c r="D54" s="6">
        <f>'Memorial de Calculo'!E54</f>
        <v>7</v>
      </c>
      <c r="E54" s="164"/>
      <c r="F54" s="164"/>
      <c r="G54" s="6">
        <f t="shared" si="20"/>
        <v>0</v>
      </c>
      <c r="H54" s="6">
        <f t="shared" si="21"/>
        <v>0</v>
      </c>
      <c r="I54" s="19">
        <f t="shared" si="22"/>
        <v>0</v>
      </c>
    </row>
    <row r="55" spans="1:9" x14ac:dyDescent="0.15">
      <c r="A55" s="77"/>
      <c r="B55" s="91"/>
      <c r="C55" s="78"/>
      <c r="D55" s="79"/>
      <c r="E55" s="80"/>
      <c r="F55" s="84" t="s">
        <v>305</v>
      </c>
      <c r="G55" s="84">
        <f>SUM(G36:G54)</f>
        <v>0</v>
      </c>
      <c r="H55" s="84">
        <f t="shared" ref="H55" si="23">SUM(H36:H54)</f>
        <v>0</v>
      </c>
      <c r="I55" s="87">
        <f>SUM(I36:I54)</f>
        <v>0</v>
      </c>
    </row>
    <row r="56" spans="1:9" x14ac:dyDescent="0.15">
      <c r="A56" s="18" t="s">
        <v>75</v>
      </c>
      <c r="B56" s="34" t="s">
        <v>76</v>
      </c>
      <c r="C56" s="75"/>
      <c r="D56" s="6"/>
      <c r="E56" s="6"/>
      <c r="F56" s="6"/>
      <c r="G56" s="6"/>
      <c r="H56" s="6"/>
      <c r="I56" s="19"/>
    </row>
    <row r="57" spans="1:9" x14ac:dyDescent="0.15">
      <c r="A57" s="18" t="s">
        <v>77</v>
      </c>
      <c r="B57" s="34" t="s">
        <v>78</v>
      </c>
      <c r="C57" s="75" t="s">
        <v>3</v>
      </c>
      <c r="D57" s="6"/>
      <c r="E57" s="6"/>
      <c r="F57" s="6"/>
      <c r="G57" s="6"/>
      <c r="H57" s="6"/>
      <c r="I57" s="19"/>
    </row>
    <row r="58" spans="1:9" x14ac:dyDescent="0.15">
      <c r="A58" s="18" t="s">
        <v>79</v>
      </c>
      <c r="B58" s="34" t="s">
        <v>80</v>
      </c>
      <c r="C58" s="75"/>
      <c r="D58" s="6"/>
      <c r="E58" s="6"/>
      <c r="F58" s="6"/>
      <c r="G58" s="6"/>
      <c r="H58" s="6"/>
      <c r="I58" s="19"/>
    </row>
    <row r="59" spans="1:9" x14ac:dyDescent="0.15">
      <c r="A59" s="18" t="s">
        <v>81</v>
      </c>
      <c r="B59" s="34" t="s">
        <v>82</v>
      </c>
      <c r="C59" s="75"/>
      <c r="D59" s="6"/>
      <c r="E59" s="6"/>
      <c r="F59" s="6"/>
      <c r="G59" s="6"/>
      <c r="H59" s="6"/>
      <c r="I59" s="19"/>
    </row>
    <row r="60" spans="1:9" ht="29" x14ac:dyDescent="0.15">
      <c r="A60" s="18" t="s">
        <v>83</v>
      </c>
      <c r="B60" s="34" t="s">
        <v>84</v>
      </c>
      <c r="C60" s="75" t="s">
        <v>5</v>
      </c>
      <c r="D60" s="6">
        <f>'Memorial de Calculo'!E60</f>
        <v>1</v>
      </c>
      <c r="E60" s="164"/>
      <c r="F60" s="167"/>
      <c r="G60" s="6">
        <f t="shared" si="13"/>
        <v>0</v>
      </c>
      <c r="H60" s="6">
        <f t="shared" si="14"/>
        <v>0</v>
      </c>
      <c r="I60" s="19">
        <f t="shared" si="15"/>
        <v>0</v>
      </c>
    </row>
    <row r="61" spans="1:9" x14ac:dyDescent="0.15">
      <c r="A61" s="18" t="s">
        <v>85</v>
      </c>
      <c r="B61" s="34" t="s">
        <v>86</v>
      </c>
      <c r="C61" s="75"/>
      <c r="D61" s="6"/>
      <c r="E61" s="164"/>
      <c r="F61" s="164"/>
      <c r="G61" s="6">
        <f t="shared" ref="G61:G122" si="24">D61*E61</f>
        <v>0</v>
      </c>
      <c r="H61" s="6">
        <f t="shared" ref="H61:H122" si="25">D61*F61</f>
        <v>0</v>
      </c>
      <c r="I61" s="19">
        <f t="shared" ref="I61:I122" si="26">H61+G61</f>
        <v>0</v>
      </c>
    </row>
    <row r="62" spans="1:9" x14ac:dyDescent="0.15">
      <c r="A62" s="18" t="s">
        <v>87</v>
      </c>
      <c r="B62" s="34" t="s">
        <v>88</v>
      </c>
      <c r="C62" s="75" t="s">
        <v>5</v>
      </c>
      <c r="D62" s="6">
        <f>'Memorial de Calculo'!E62</f>
        <v>1</v>
      </c>
      <c r="E62" s="164"/>
      <c r="F62" s="164"/>
      <c r="G62" s="6">
        <f t="shared" si="24"/>
        <v>0</v>
      </c>
      <c r="H62" s="6">
        <f t="shared" si="25"/>
        <v>0</v>
      </c>
      <c r="I62" s="19">
        <f t="shared" si="26"/>
        <v>0</v>
      </c>
    </row>
    <row r="63" spans="1:9" x14ac:dyDescent="0.15">
      <c r="A63" s="18" t="s">
        <v>89</v>
      </c>
      <c r="B63" s="34" t="s">
        <v>90</v>
      </c>
      <c r="C63" s="75" t="s">
        <v>91</v>
      </c>
      <c r="D63" s="6">
        <f>'Memorial de Calculo'!E63</f>
        <v>1</v>
      </c>
      <c r="E63" s="164"/>
      <c r="F63" s="164"/>
      <c r="G63" s="6">
        <f t="shared" si="24"/>
        <v>0</v>
      </c>
      <c r="H63" s="6">
        <f t="shared" si="25"/>
        <v>0</v>
      </c>
      <c r="I63" s="19">
        <f t="shared" si="26"/>
        <v>0</v>
      </c>
    </row>
    <row r="64" spans="1:9" x14ac:dyDescent="0.15">
      <c r="A64" s="18" t="s">
        <v>92</v>
      </c>
      <c r="B64" s="34" t="s">
        <v>93</v>
      </c>
      <c r="C64" s="75" t="s">
        <v>5</v>
      </c>
      <c r="D64" s="6">
        <f>'Memorial de Calculo'!E64</f>
        <v>1</v>
      </c>
      <c r="E64" s="164"/>
      <c r="F64" s="167"/>
      <c r="G64" s="6">
        <f t="shared" si="24"/>
        <v>0</v>
      </c>
      <c r="H64" s="6">
        <f t="shared" si="25"/>
        <v>0</v>
      </c>
      <c r="I64" s="19">
        <f t="shared" si="26"/>
        <v>0</v>
      </c>
    </row>
    <row r="65" spans="1:9" x14ac:dyDescent="0.15">
      <c r="A65" s="18" t="s">
        <v>94</v>
      </c>
      <c r="B65" s="34" t="s">
        <v>95</v>
      </c>
      <c r="C65" s="75" t="s">
        <v>5</v>
      </c>
      <c r="D65" s="6">
        <f>'Memorial de Calculo'!E65</f>
        <v>1</v>
      </c>
      <c r="E65" s="164"/>
      <c r="F65" s="167"/>
      <c r="G65" s="6">
        <f t="shared" si="24"/>
        <v>0</v>
      </c>
      <c r="H65" s="6">
        <f t="shared" si="25"/>
        <v>0</v>
      </c>
      <c r="I65" s="19">
        <f t="shared" si="26"/>
        <v>0</v>
      </c>
    </row>
    <row r="66" spans="1:9" x14ac:dyDescent="0.15">
      <c r="A66" s="66" t="s">
        <v>356</v>
      </c>
      <c r="B66" s="34" t="s">
        <v>357</v>
      </c>
      <c r="C66" s="75" t="s">
        <v>5</v>
      </c>
      <c r="D66" s="6">
        <f>'Memorial de Calculo'!E66</f>
        <v>1</v>
      </c>
      <c r="E66" s="164"/>
      <c r="F66" s="164"/>
      <c r="G66" s="6">
        <f t="shared" si="24"/>
        <v>0</v>
      </c>
      <c r="H66" s="6">
        <f t="shared" si="25"/>
        <v>0</v>
      </c>
      <c r="I66" s="19">
        <f t="shared" si="26"/>
        <v>0</v>
      </c>
    </row>
    <row r="67" spans="1:9" x14ac:dyDescent="0.15">
      <c r="A67" s="66" t="s">
        <v>359</v>
      </c>
      <c r="B67" s="34" t="s">
        <v>358</v>
      </c>
      <c r="C67" s="75" t="s">
        <v>5</v>
      </c>
      <c r="D67" s="6">
        <f>'Memorial de Calculo'!E67</f>
        <v>1</v>
      </c>
      <c r="E67" s="164"/>
      <c r="F67" s="164"/>
      <c r="G67" s="6">
        <f t="shared" si="24"/>
        <v>0</v>
      </c>
      <c r="H67" s="6">
        <f t="shared" si="25"/>
        <v>0</v>
      </c>
      <c r="I67" s="19">
        <f t="shared" si="26"/>
        <v>0</v>
      </c>
    </row>
    <row r="68" spans="1:9" x14ac:dyDescent="0.15">
      <c r="A68" s="18" t="s">
        <v>96</v>
      </c>
      <c r="B68" s="34" t="s">
        <v>97</v>
      </c>
      <c r="C68" s="75"/>
      <c r="D68" s="6"/>
      <c r="E68" s="164"/>
      <c r="F68" s="164"/>
      <c r="G68" s="6">
        <f t="shared" si="24"/>
        <v>0</v>
      </c>
      <c r="H68" s="6">
        <f t="shared" si="25"/>
        <v>0</v>
      </c>
      <c r="I68" s="19">
        <f t="shared" si="26"/>
        <v>0</v>
      </c>
    </row>
    <row r="69" spans="1:9" x14ac:dyDescent="0.15">
      <c r="A69" s="18" t="s">
        <v>98</v>
      </c>
      <c r="B69" s="34" t="s">
        <v>99</v>
      </c>
      <c r="C69" s="75" t="s">
        <v>5</v>
      </c>
      <c r="D69" s="6">
        <f>'Memorial de Calculo'!E69</f>
        <v>1</v>
      </c>
      <c r="E69" s="164"/>
      <c r="F69" s="167"/>
      <c r="G69" s="6">
        <f t="shared" si="24"/>
        <v>0</v>
      </c>
      <c r="H69" s="6">
        <f t="shared" si="25"/>
        <v>0</v>
      </c>
      <c r="I69" s="19">
        <f t="shared" si="26"/>
        <v>0</v>
      </c>
    </row>
    <row r="70" spans="1:9" ht="28.5" customHeight="1" x14ac:dyDescent="0.15">
      <c r="A70" s="66" t="s">
        <v>361</v>
      </c>
      <c r="B70" s="34" t="s">
        <v>360</v>
      </c>
      <c r="C70" s="75" t="s">
        <v>5</v>
      </c>
      <c r="D70" s="6">
        <f>'Memorial de Calculo'!E70</f>
        <v>1</v>
      </c>
      <c r="E70" s="164"/>
      <c r="F70" s="167"/>
      <c r="G70" s="6">
        <f t="shared" si="24"/>
        <v>0</v>
      </c>
      <c r="H70" s="6">
        <f t="shared" si="25"/>
        <v>0</v>
      </c>
      <c r="I70" s="19">
        <f t="shared" si="26"/>
        <v>0</v>
      </c>
    </row>
    <row r="71" spans="1:9" x14ac:dyDescent="0.15">
      <c r="A71" s="18" t="s">
        <v>100</v>
      </c>
      <c r="B71" s="34" t="s">
        <v>101</v>
      </c>
      <c r="C71" s="75" t="s">
        <v>5</v>
      </c>
      <c r="D71" s="6">
        <f>'Memorial de Calculo'!E71</f>
        <v>1</v>
      </c>
      <c r="E71" s="164"/>
      <c r="F71" s="164"/>
      <c r="G71" s="6">
        <f t="shared" si="24"/>
        <v>0</v>
      </c>
      <c r="H71" s="6">
        <f t="shared" si="25"/>
        <v>0</v>
      </c>
      <c r="I71" s="19">
        <f t="shared" si="26"/>
        <v>0</v>
      </c>
    </row>
    <row r="72" spans="1:9" x14ac:dyDescent="0.15">
      <c r="A72" s="66" t="s">
        <v>362</v>
      </c>
      <c r="B72" s="34" t="s">
        <v>363</v>
      </c>
      <c r="C72" s="75" t="s">
        <v>5</v>
      </c>
      <c r="D72" s="6">
        <f>'Memorial de Calculo'!E72</f>
        <v>1</v>
      </c>
      <c r="E72" s="164"/>
      <c r="F72" s="164"/>
      <c r="G72" s="6">
        <f t="shared" si="24"/>
        <v>0</v>
      </c>
      <c r="H72" s="6">
        <f t="shared" si="25"/>
        <v>0</v>
      </c>
      <c r="I72" s="19">
        <f t="shared" si="26"/>
        <v>0</v>
      </c>
    </row>
    <row r="73" spans="1:9" x14ac:dyDescent="0.15">
      <c r="A73" s="18" t="s">
        <v>102</v>
      </c>
      <c r="B73" s="34" t="s">
        <v>103</v>
      </c>
      <c r="C73" s="75"/>
      <c r="D73" s="6"/>
      <c r="E73" s="164"/>
      <c r="F73" s="164"/>
      <c r="G73" s="6">
        <f t="shared" si="24"/>
        <v>0</v>
      </c>
      <c r="H73" s="6">
        <f t="shared" si="25"/>
        <v>0</v>
      </c>
      <c r="I73" s="19">
        <f t="shared" si="26"/>
        <v>0</v>
      </c>
    </row>
    <row r="74" spans="1:9" x14ac:dyDescent="0.15">
      <c r="A74" s="18" t="s">
        <v>104</v>
      </c>
      <c r="B74" s="34" t="s">
        <v>105</v>
      </c>
      <c r="C74" s="75" t="s">
        <v>5</v>
      </c>
      <c r="D74" s="6">
        <f>'Memorial de Calculo'!E74</f>
        <v>1</v>
      </c>
      <c r="E74" s="164"/>
      <c r="F74" s="167"/>
      <c r="G74" s="6">
        <f t="shared" si="24"/>
        <v>0</v>
      </c>
      <c r="H74" s="6">
        <f t="shared" si="25"/>
        <v>0</v>
      </c>
      <c r="I74" s="19">
        <f t="shared" si="26"/>
        <v>0</v>
      </c>
    </row>
    <row r="75" spans="1:9" x14ac:dyDescent="0.15">
      <c r="A75" s="18" t="s">
        <v>106</v>
      </c>
      <c r="B75" s="34" t="s">
        <v>107</v>
      </c>
      <c r="C75" s="75" t="s">
        <v>5</v>
      </c>
      <c r="D75" s="6">
        <f>'Memorial de Calculo'!E75</f>
        <v>1</v>
      </c>
      <c r="E75" s="164"/>
      <c r="F75" s="167"/>
      <c r="G75" s="6">
        <f t="shared" si="24"/>
        <v>0</v>
      </c>
      <c r="H75" s="6">
        <f t="shared" si="25"/>
        <v>0</v>
      </c>
      <c r="I75" s="19">
        <f t="shared" si="26"/>
        <v>0</v>
      </c>
    </row>
    <row r="76" spans="1:9" x14ac:dyDescent="0.15">
      <c r="A76" s="18" t="s">
        <v>108</v>
      </c>
      <c r="B76" s="34" t="s">
        <v>109</v>
      </c>
      <c r="C76" s="75" t="s">
        <v>5</v>
      </c>
      <c r="D76" s="6">
        <f>'Memorial de Calculo'!E76</f>
        <v>1</v>
      </c>
      <c r="E76" s="164"/>
      <c r="F76" s="164"/>
      <c r="G76" s="6">
        <f t="shared" si="24"/>
        <v>0</v>
      </c>
      <c r="H76" s="6">
        <f t="shared" si="25"/>
        <v>0</v>
      </c>
      <c r="I76" s="19">
        <f t="shared" si="26"/>
        <v>0</v>
      </c>
    </row>
    <row r="77" spans="1:9" x14ac:dyDescent="0.15">
      <c r="A77" s="66" t="s">
        <v>365</v>
      </c>
      <c r="B77" s="34" t="s">
        <v>364</v>
      </c>
      <c r="C77" s="75" t="s">
        <v>5</v>
      </c>
      <c r="D77" s="6">
        <f>'Memorial de Calculo'!E77</f>
        <v>1</v>
      </c>
      <c r="E77" s="164"/>
      <c r="F77" s="167"/>
      <c r="G77" s="6">
        <f t="shared" si="24"/>
        <v>0</v>
      </c>
      <c r="H77" s="6">
        <f t="shared" si="25"/>
        <v>0</v>
      </c>
      <c r="I77" s="19">
        <f t="shared" si="26"/>
        <v>0</v>
      </c>
    </row>
    <row r="78" spans="1:9" x14ac:dyDescent="0.15">
      <c r="A78" s="18" t="s">
        <v>110</v>
      </c>
      <c r="B78" s="34" t="s">
        <v>111</v>
      </c>
      <c r="C78" s="75"/>
      <c r="D78" s="6"/>
      <c r="E78" s="164"/>
      <c r="F78" s="164"/>
      <c r="G78" s="6">
        <f t="shared" si="24"/>
        <v>0</v>
      </c>
      <c r="H78" s="6">
        <f t="shared" si="25"/>
        <v>0</v>
      </c>
      <c r="I78" s="19">
        <f t="shared" si="26"/>
        <v>0</v>
      </c>
    </row>
    <row r="79" spans="1:9" x14ac:dyDescent="0.15">
      <c r="A79" s="18" t="s">
        <v>112</v>
      </c>
      <c r="B79" s="34" t="s">
        <v>113</v>
      </c>
      <c r="C79" s="75" t="s">
        <v>5</v>
      </c>
      <c r="D79" s="6">
        <f>'Memorial de Calculo'!E79</f>
        <v>2</v>
      </c>
      <c r="E79" s="164"/>
      <c r="F79" s="167"/>
      <c r="G79" s="6">
        <f t="shared" si="24"/>
        <v>0</v>
      </c>
      <c r="H79" s="6">
        <f t="shared" si="25"/>
        <v>0</v>
      </c>
      <c r="I79" s="19">
        <f t="shared" si="26"/>
        <v>0</v>
      </c>
    </row>
    <row r="80" spans="1:9" x14ac:dyDescent="0.15">
      <c r="A80" s="18" t="s">
        <v>114</v>
      </c>
      <c r="B80" s="34" t="s">
        <v>115</v>
      </c>
      <c r="C80" s="75" t="s">
        <v>5</v>
      </c>
      <c r="D80" s="6">
        <f>'Memorial de Calculo'!E80</f>
        <v>1</v>
      </c>
      <c r="E80" s="164"/>
      <c r="F80" s="167"/>
      <c r="G80" s="6">
        <f t="shared" si="24"/>
        <v>0</v>
      </c>
      <c r="H80" s="6">
        <f t="shared" si="25"/>
        <v>0</v>
      </c>
      <c r="I80" s="19">
        <f t="shared" si="26"/>
        <v>0</v>
      </c>
    </row>
    <row r="81" spans="1:9" x14ac:dyDescent="0.15">
      <c r="A81" s="18" t="s">
        <v>116</v>
      </c>
      <c r="B81" s="34" t="s">
        <v>117</v>
      </c>
      <c r="C81" s="75" t="s">
        <v>5</v>
      </c>
      <c r="D81" s="6">
        <f>'Memorial de Calculo'!E81</f>
        <v>1</v>
      </c>
      <c r="E81" s="164"/>
      <c r="F81" s="167"/>
      <c r="G81" s="6">
        <f t="shared" si="24"/>
        <v>0</v>
      </c>
      <c r="H81" s="6">
        <f t="shared" si="25"/>
        <v>0</v>
      </c>
      <c r="I81" s="19">
        <f t="shared" si="26"/>
        <v>0</v>
      </c>
    </row>
    <row r="82" spans="1:9" x14ac:dyDescent="0.15">
      <c r="A82" s="18" t="s">
        <v>118</v>
      </c>
      <c r="B82" s="34" t="s">
        <v>119</v>
      </c>
      <c r="C82" s="75"/>
      <c r="D82" s="6"/>
      <c r="E82" s="164"/>
      <c r="F82" s="164"/>
      <c r="G82" s="6">
        <f t="shared" si="24"/>
        <v>0</v>
      </c>
      <c r="H82" s="6">
        <f t="shared" si="25"/>
        <v>0</v>
      </c>
      <c r="I82" s="19">
        <f t="shared" si="26"/>
        <v>0</v>
      </c>
    </row>
    <row r="83" spans="1:9" x14ac:dyDescent="0.15">
      <c r="A83" s="18" t="s">
        <v>120</v>
      </c>
      <c r="B83" s="34" t="s">
        <v>121</v>
      </c>
      <c r="C83" s="75"/>
      <c r="D83" s="6"/>
      <c r="E83" s="164"/>
      <c r="F83" s="164"/>
      <c r="G83" s="6">
        <f t="shared" si="24"/>
        <v>0</v>
      </c>
      <c r="H83" s="6">
        <f t="shared" si="25"/>
        <v>0</v>
      </c>
      <c r="I83" s="19">
        <f t="shared" si="26"/>
        <v>0</v>
      </c>
    </row>
    <row r="84" spans="1:9" x14ac:dyDescent="0.15">
      <c r="A84" s="18" t="s">
        <v>122</v>
      </c>
      <c r="B84" s="34" t="s">
        <v>123</v>
      </c>
      <c r="C84" s="108" t="s">
        <v>267</v>
      </c>
      <c r="D84" s="6">
        <f>'Memorial de Calculo'!E84</f>
        <v>30</v>
      </c>
      <c r="E84" s="164"/>
      <c r="F84" s="167"/>
      <c r="G84" s="6">
        <f t="shared" si="24"/>
        <v>0</v>
      </c>
      <c r="H84" s="6">
        <f t="shared" si="25"/>
        <v>0</v>
      </c>
      <c r="I84" s="19">
        <f t="shared" si="26"/>
        <v>0</v>
      </c>
    </row>
    <row r="85" spans="1:9" x14ac:dyDescent="0.15">
      <c r="A85" s="18" t="s">
        <v>124</v>
      </c>
      <c r="B85" s="34" t="s">
        <v>125</v>
      </c>
      <c r="C85" s="75" t="s">
        <v>7</v>
      </c>
      <c r="D85" s="6">
        <f>'Memorial de Calculo'!E85</f>
        <v>10</v>
      </c>
      <c r="E85" s="164"/>
      <c r="F85" s="167"/>
      <c r="G85" s="6">
        <f t="shared" si="24"/>
        <v>0</v>
      </c>
      <c r="H85" s="6">
        <f t="shared" si="25"/>
        <v>0</v>
      </c>
      <c r="I85" s="19">
        <f t="shared" si="26"/>
        <v>0</v>
      </c>
    </row>
    <row r="86" spans="1:9" x14ac:dyDescent="0.15">
      <c r="A86" s="18" t="s">
        <v>126</v>
      </c>
      <c r="B86" s="34" t="s">
        <v>127</v>
      </c>
      <c r="C86" s="75"/>
      <c r="D86" s="6"/>
      <c r="E86" s="164"/>
      <c r="F86" s="164"/>
      <c r="G86" s="6">
        <f t="shared" si="24"/>
        <v>0</v>
      </c>
      <c r="H86" s="6">
        <f t="shared" si="25"/>
        <v>0</v>
      </c>
      <c r="I86" s="19">
        <f t="shared" si="26"/>
        <v>0</v>
      </c>
    </row>
    <row r="87" spans="1:9" x14ac:dyDescent="0.15">
      <c r="A87" s="18" t="s">
        <v>128</v>
      </c>
      <c r="B87" s="34" t="s">
        <v>129</v>
      </c>
      <c r="C87" s="75" t="s">
        <v>5</v>
      </c>
      <c r="D87" s="6">
        <f>'Memorial de Calculo'!E87</f>
        <v>1</v>
      </c>
      <c r="E87" s="164"/>
      <c r="F87" s="167"/>
      <c r="G87" s="6">
        <f t="shared" si="24"/>
        <v>0</v>
      </c>
      <c r="H87" s="6">
        <f t="shared" si="25"/>
        <v>0</v>
      </c>
      <c r="I87" s="19">
        <f t="shared" si="26"/>
        <v>0</v>
      </c>
    </row>
    <row r="88" spans="1:9" x14ac:dyDescent="0.15">
      <c r="A88" s="18" t="s">
        <v>130</v>
      </c>
      <c r="B88" s="34" t="s">
        <v>131</v>
      </c>
      <c r="C88" s="75"/>
      <c r="D88" s="6"/>
      <c r="E88" s="164"/>
      <c r="F88" s="164"/>
      <c r="G88" s="6">
        <f t="shared" si="24"/>
        <v>0</v>
      </c>
      <c r="H88" s="6">
        <f t="shared" si="25"/>
        <v>0</v>
      </c>
      <c r="I88" s="19">
        <f t="shared" si="26"/>
        <v>0</v>
      </c>
    </row>
    <row r="89" spans="1:9" x14ac:dyDescent="0.15">
      <c r="A89" s="18" t="s">
        <v>132</v>
      </c>
      <c r="B89" s="34" t="s">
        <v>133</v>
      </c>
      <c r="C89" s="75" t="s">
        <v>5</v>
      </c>
      <c r="D89" s="6">
        <f>'Memorial de Calculo'!E89</f>
        <v>5</v>
      </c>
      <c r="E89" s="164"/>
      <c r="F89" s="164"/>
      <c r="G89" s="6">
        <f t="shared" si="24"/>
        <v>0</v>
      </c>
      <c r="H89" s="6">
        <f t="shared" si="25"/>
        <v>0</v>
      </c>
      <c r="I89" s="19">
        <f t="shared" si="26"/>
        <v>0</v>
      </c>
    </row>
    <row r="90" spans="1:9" x14ac:dyDescent="0.15">
      <c r="A90" s="18" t="s">
        <v>134</v>
      </c>
      <c r="B90" s="34" t="s">
        <v>135</v>
      </c>
      <c r="C90" s="75" t="s">
        <v>5</v>
      </c>
      <c r="D90" s="6">
        <f>'Memorial de Calculo'!E90</f>
        <v>2</v>
      </c>
      <c r="E90" s="164"/>
      <c r="F90" s="164"/>
      <c r="G90" s="6">
        <f t="shared" si="24"/>
        <v>0</v>
      </c>
      <c r="H90" s="6">
        <f t="shared" si="25"/>
        <v>0</v>
      </c>
      <c r="I90" s="19">
        <f t="shared" si="26"/>
        <v>0</v>
      </c>
    </row>
    <row r="91" spans="1:9" x14ac:dyDescent="0.15">
      <c r="A91" s="18" t="s">
        <v>136</v>
      </c>
      <c r="B91" s="34" t="s">
        <v>137</v>
      </c>
      <c r="C91" s="75" t="s">
        <v>5</v>
      </c>
      <c r="D91" s="6">
        <f>'Memorial de Calculo'!E91</f>
        <v>5</v>
      </c>
      <c r="E91" s="164"/>
      <c r="F91" s="167"/>
      <c r="G91" s="6">
        <f t="shared" si="24"/>
        <v>0</v>
      </c>
      <c r="H91" s="6">
        <f t="shared" si="25"/>
        <v>0</v>
      </c>
      <c r="I91" s="19">
        <f t="shared" si="26"/>
        <v>0</v>
      </c>
    </row>
    <row r="92" spans="1:9" x14ac:dyDescent="0.15">
      <c r="A92" s="18" t="s">
        <v>138</v>
      </c>
      <c r="B92" s="34" t="s">
        <v>139</v>
      </c>
      <c r="C92" s="75"/>
      <c r="D92" s="6"/>
      <c r="E92" s="164"/>
      <c r="F92" s="164"/>
      <c r="G92" s="6">
        <f t="shared" si="24"/>
        <v>0</v>
      </c>
      <c r="H92" s="6">
        <f t="shared" si="25"/>
        <v>0</v>
      </c>
      <c r="I92" s="19">
        <f t="shared" si="26"/>
        <v>0</v>
      </c>
    </row>
    <row r="93" spans="1:9" x14ac:dyDescent="0.15">
      <c r="A93" s="18" t="s">
        <v>140</v>
      </c>
      <c r="B93" s="34" t="s">
        <v>141</v>
      </c>
      <c r="C93" s="75" t="s">
        <v>5</v>
      </c>
      <c r="D93" s="6">
        <f>'Memorial de Calculo'!E93</f>
        <v>5</v>
      </c>
      <c r="E93" s="164"/>
      <c r="F93" s="164"/>
      <c r="G93" s="6">
        <f t="shared" si="24"/>
        <v>0</v>
      </c>
      <c r="H93" s="6">
        <f t="shared" si="25"/>
        <v>0</v>
      </c>
      <c r="I93" s="19">
        <f t="shared" si="26"/>
        <v>0</v>
      </c>
    </row>
    <row r="94" spans="1:9" x14ac:dyDescent="0.15">
      <c r="A94" s="18" t="s">
        <v>142</v>
      </c>
      <c r="B94" s="34" t="s">
        <v>143</v>
      </c>
      <c r="C94" s="75"/>
      <c r="D94" s="6"/>
      <c r="E94" s="164"/>
      <c r="F94" s="164"/>
      <c r="G94" s="6">
        <f t="shared" si="24"/>
        <v>0</v>
      </c>
      <c r="H94" s="6">
        <f t="shared" si="25"/>
        <v>0</v>
      </c>
      <c r="I94" s="19">
        <f t="shared" si="26"/>
        <v>0</v>
      </c>
    </row>
    <row r="95" spans="1:9" x14ac:dyDescent="0.15">
      <c r="A95" s="18" t="s">
        <v>144</v>
      </c>
      <c r="B95" s="34" t="s">
        <v>145</v>
      </c>
      <c r="C95" s="75"/>
      <c r="D95" s="6"/>
      <c r="E95" s="164"/>
      <c r="F95" s="164"/>
      <c r="G95" s="6">
        <f t="shared" si="24"/>
        <v>0</v>
      </c>
      <c r="H95" s="6">
        <f t="shared" si="25"/>
        <v>0</v>
      </c>
      <c r="I95" s="19">
        <f t="shared" si="26"/>
        <v>0</v>
      </c>
    </row>
    <row r="96" spans="1:9" x14ac:dyDescent="0.15">
      <c r="A96" s="18" t="s">
        <v>146</v>
      </c>
      <c r="B96" s="34" t="s">
        <v>147</v>
      </c>
      <c r="C96" s="75" t="s">
        <v>5</v>
      </c>
      <c r="D96" s="6">
        <f>'Memorial de Calculo'!E96</f>
        <v>1</v>
      </c>
      <c r="E96" s="164"/>
      <c r="F96" s="167"/>
      <c r="G96" s="6">
        <f t="shared" si="24"/>
        <v>0</v>
      </c>
      <c r="H96" s="6">
        <f t="shared" si="25"/>
        <v>0</v>
      </c>
      <c r="I96" s="19">
        <f t="shared" si="26"/>
        <v>0</v>
      </c>
    </row>
    <row r="97" spans="1:10" x14ac:dyDescent="0.15">
      <c r="A97" s="18" t="s">
        <v>148</v>
      </c>
      <c r="B97" s="34" t="s">
        <v>149</v>
      </c>
      <c r="C97" s="75"/>
      <c r="D97" s="6"/>
      <c r="E97" s="164"/>
      <c r="F97" s="164"/>
      <c r="G97" s="6">
        <f t="shared" si="24"/>
        <v>0</v>
      </c>
      <c r="H97" s="6">
        <f t="shared" si="25"/>
        <v>0</v>
      </c>
      <c r="I97" s="19">
        <f t="shared" si="26"/>
        <v>0</v>
      </c>
    </row>
    <row r="98" spans="1:10" x14ac:dyDescent="0.15">
      <c r="A98" s="18" t="s">
        <v>150</v>
      </c>
      <c r="B98" s="34" t="s">
        <v>151</v>
      </c>
      <c r="C98" s="75" t="s">
        <v>5</v>
      </c>
      <c r="D98" s="6">
        <f>'Memorial de Calculo'!E98</f>
        <v>1</v>
      </c>
      <c r="E98" s="164"/>
      <c r="F98" s="167"/>
      <c r="G98" s="6">
        <f t="shared" si="24"/>
        <v>0</v>
      </c>
      <c r="H98" s="6">
        <f t="shared" si="25"/>
        <v>0</v>
      </c>
      <c r="I98" s="19">
        <f t="shared" si="26"/>
        <v>0</v>
      </c>
    </row>
    <row r="99" spans="1:10" x14ac:dyDescent="0.15">
      <c r="A99" s="18">
        <v>816000</v>
      </c>
      <c r="B99" s="34" t="s">
        <v>377</v>
      </c>
      <c r="C99" s="75"/>
      <c r="D99" s="6"/>
      <c r="E99" s="164"/>
      <c r="F99" s="164"/>
      <c r="G99" s="6"/>
      <c r="H99" s="6"/>
      <c r="I99" s="19"/>
    </row>
    <row r="100" spans="1:10" x14ac:dyDescent="0.15">
      <c r="A100" s="66" t="s">
        <v>390</v>
      </c>
      <c r="B100" s="34" t="s">
        <v>378</v>
      </c>
      <c r="C100" s="75"/>
      <c r="D100" s="6"/>
      <c r="E100" s="164"/>
      <c r="F100" s="167"/>
      <c r="G100" s="6"/>
      <c r="H100" s="6"/>
      <c r="I100" s="19"/>
    </row>
    <row r="101" spans="1:10" x14ac:dyDescent="0.15">
      <c r="A101" s="66" t="s">
        <v>391</v>
      </c>
      <c r="B101" s="34" t="s">
        <v>379</v>
      </c>
      <c r="C101" s="75" t="s">
        <v>5</v>
      </c>
      <c r="D101" s="6">
        <f>'Memorial de Calculo'!E101</f>
        <v>1</v>
      </c>
      <c r="E101" s="164"/>
      <c r="F101" s="167"/>
      <c r="G101" s="6">
        <f t="shared" ref="G101:G110" si="27">D101*E101</f>
        <v>0</v>
      </c>
      <c r="H101" s="6">
        <f t="shared" ref="H101:H110" si="28">D101*F101</f>
        <v>0</v>
      </c>
      <c r="I101" s="19">
        <f t="shared" ref="I101:I110" si="29">H101+G101</f>
        <v>0</v>
      </c>
    </row>
    <row r="102" spans="1:10" x14ac:dyDescent="0.15">
      <c r="A102" s="66" t="s">
        <v>382</v>
      </c>
      <c r="B102" s="124" t="s">
        <v>381</v>
      </c>
      <c r="C102" s="75" t="s">
        <v>5</v>
      </c>
      <c r="D102" s="6">
        <f>'Memorial de Calculo'!E102</f>
        <v>1</v>
      </c>
      <c r="E102" s="164"/>
      <c r="F102" s="164"/>
      <c r="G102" s="6">
        <f t="shared" si="27"/>
        <v>0</v>
      </c>
      <c r="H102" s="6">
        <f t="shared" si="28"/>
        <v>0</v>
      </c>
      <c r="I102" s="19">
        <f t="shared" si="29"/>
        <v>0</v>
      </c>
    </row>
    <row r="103" spans="1:10" x14ac:dyDescent="0.15">
      <c r="A103" s="66" t="s">
        <v>394</v>
      </c>
      <c r="B103" s="34" t="s">
        <v>387</v>
      </c>
      <c r="C103" s="75" t="s">
        <v>5</v>
      </c>
      <c r="D103" s="6">
        <f>'Memorial de Calculo'!E103</f>
        <v>1</v>
      </c>
      <c r="E103" s="167"/>
      <c r="F103" s="164"/>
      <c r="G103" s="6">
        <f t="shared" si="27"/>
        <v>0</v>
      </c>
      <c r="H103" s="6">
        <f t="shared" si="28"/>
        <v>0</v>
      </c>
      <c r="I103" s="19">
        <f t="shared" si="29"/>
        <v>0</v>
      </c>
    </row>
    <row r="104" spans="1:10" x14ac:dyDescent="0.15">
      <c r="A104" s="66" t="s">
        <v>392</v>
      </c>
      <c r="B104" s="35" t="s">
        <v>380</v>
      </c>
      <c r="C104" s="75" t="s">
        <v>5</v>
      </c>
      <c r="D104" s="6">
        <f>'Memorial de Calculo'!E104</f>
        <v>2</v>
      </c>
      <c r="E104" s="164"/>
      <c r="F104" s="167"/>
      <c r="G104" s="6">
        <f t="shared" si="27"/>
        <v>0</v>
      </c>
      <c r="H104" s="6">
        <f t="shared" si="28"/>
        <v>0</v>
      </c>
      <c r="I104" s="19">
        <f t="shared" si="29"/>
        <v>0</v>
      </c>
    </row>
    <row r="105" spans="1:10" x14ac:dyDescent="0.15">
      <c r="A105" s="66" t="s">
        <v>393</v>
      </c>
      <c r="B105" s="34" t="s">
        <v>383</v>
      </c>
      <c r="C105" s="75" t="s">
        <v>5</v>
      </c>
      <c r="D105" s="6">
        <f>'Memorial de Calculo'!E105</f>
        <v>2</v>
      </c>
      <c r="E105" s="167"/>
      <c r="F105" s="164"/>
      <c r="G105" s="6">
        <f t="shared" si="27"/>
        <v>0</v>
      </c>
      <c r="H105" s="6">
        <f t="shared" si="28"/>
        <v>0</v>
      </c>
      <c r="I105" s="19">
        <f t="shared" si="29"/>
        <v>0</v>
      </c>
    </row>
    <row r="106" spans="1:10" x14ac:dyDescent="0.15">
      <c r="A106" s="66" t="s">
        <v>395</v>
      </c>
      <c r="B106" s="34" t="s">
        <v>384</v>
      </c>
      <c r="C106" s="75"/>
      <c r="D106" s="6"/>
      <c r="E106" s="164"/>
      <c r="F106" s="164"/>
      <c r="G106" s="6">
        <f t="shared" si="27"/>
        <v>0</v>
      </c>
      <c r="H106" s="6">
        <f t="shared" si="28"/>
        <v>0</v>
      </c>
      <c r="I106" s="19">
        <f t="shared" si="29"/>
        <v>0</v>
      </c>
    </row>
    <row r="107" spans="1:10" x14ac:dyDescent="0.15">
      <c r="A107" s="66" t="s">
        <v>396</v>
      </c>
      <c r="B107" s="34" t="s">
        <v>385</v>
      </c>
      <c r="C107" s="75" t="s">
        <v>5</v>
      </c>
      <c r="D107" s="6">
        <f>'Memorial de Calculo'!E107</f>
        <v>2</v>
      </c>
      <c r="E107" s="167"/>
      <c r="F107" s="164"/>
      <c r="G107" s="6">
        <f t="shared" si="27"/>
        <v>0</v>
      </c>
      <c r="H107" s="6">
        <f t="shared" si="28"/>
        <v>0</v>
      </c>
      <c r="I107" s="19">
        <f t="shared" si="29"/>
        <v>0</v>
      </c>
    </row>
    <row r="108" spans="1:10" x14ac:dyDescent="0.15">
      <c r="A108" s="66" t="s">
        <v>397</v>
      </c>
      <c r="B108" s="34" t="s">
        <v>386</v>
      </c>
      <c r="C108" s="75" t="s">
        <v>5</v>
      </c>
      <c r="D108" s="6">
        <f>'Memorial de Calculo'!E108</f>
        <v>1</v>
      </c>
      <c r="E108" s="164"/>
      <c r="F108" s="167"/>
      <c r="G108" s="6">
        <f t="shared" si="27"/>
        <v>0</v>
      </c>
      <c r="H108" s="6">
        <f t="shared" si="28"/>
        <v>0</v>
      </c>
      <c r="I108" s="19">
        <f t="shared" si="29"/>
        <v>0</v>
      </c>
      <c r="J108" s="72"/>
    </row>
    <row r="109" spans="1:10" x14ac:dyDescent="0.15">
      <c r="A109" s="66" t="s">
        <v>398</v>
      </c>
      <c r="B109" s="34" t="s">
        <v>388</v>
      </c>
      <c r="C109" s="75"/>
      <c r="D109" s="6"/>
      <c r="E109" s="164"/>
      <c r="F109" s="167"/>
      <c r="G109" s="6"/>
      <c r="H109" s="6"/>
      <c r="I109" s="19"/>
    </row>
    <row r="110" spans="1:10" x14ac:dyDescent="0.15">
      <c r="A110" s="66" t="s">
        <v>399</v>
      </c>
      <c r="B110" s="34" t="s">
        <v>389</v>
      </c>
      <c r="C110" s="75" t="s">
        <v>5</v>
      </c>
      <c r="D110" s="6">
        <f>'Memorial de Calculo'!E110</f>
        <v>1</v>
      </c>
      <c r="E110" s="164"/>
      <c r="F110" s="167"/>
      <c r="G110" s="6">
        <f t="shared" si="27"/>
        <v>0</v>
      </c>
      <c r="H110" s="6">
        <f t="shared" si="28"/>
        <v>0</v>
      </c>
      <c r="I110" s="19">
        <f t="shared" si="29"/>
        <v>0</v>
      </c>
    </row>
    <row r="111" spans="1:10" x14ac:dyDescent="0.15">
      <c r="A111" s="18" t="s">
        <v>152</v>
      </c>
      <c r="B111" s="34" t="s">
        <v>153</v>
      </c>
      <c r="C111" s="75"/>
      <c r="D111" s="6"/>
      <c r="E111" s="164"/>
      <c r="F111" s="164"/>
      <c r="G111" s="6">
        <f t="shared" si="24"/>
        <v>0</v>
      </c>
      <c r="H111" s="6">
        <f t="shared" si="25"/>
        <v>0</v>
      </c>
      <c r="I111" s="19">
        <f t="shared" si="26"/>
        <v>0</v>
      </c>
    </row>
    <row r="112" spans="1:10" x14ac:dyDescent="0.15">
      <c r="A112" s="18" t="s">
        <v>154</v>
      </c>
      <c r="B112" s="34" t="s">
        <v>155</v>
      </c>
      <c r="C112" s="75" t="s">
        <v>5</v>
      </c>
      <c r="D112" s="6">
        <f>'Memorial de Calculo'!E112</f>
        <v>1</v>
      </c>
      <c r="E112" s="164"/>
      <c r="F112" s="167"/>
      <c r="G112" s="6">
        <f t="shared" si="24"/>
        <v>0</v>
      </c>
      <c r="H112" s="6">
        <f t="shared" si="25"/>
        <v>0</v>
      </c>
      <c r="I112" s="19">
        <f t="shared" si="26"/>
        <v>0</v>
      </c>
    </row>
    <row r="113" spans="1:9" x14ac:dyDescent="0.15">
      <c r="A113" s="18" t="s">
        <v>156</v>
      </c>
      <c r="B113" s="34" t="s">
        <v>157</v>
      </c>
      <c r="C113" s="75" t="s">
        <v>5</v>
      </c>
      <c r="D113" s="6">
        <f>'Memorial de Calculo'!E113</f>
        <v>1</v>
      </c>
      <c r="E113" s="164"/>
      <c r="F113" s="167"/>
      <c r="G113" s="6">
        <f t="shared" si="24"/>
        <v>0</v>
      </c>
      <c r="H113" s="6">
        <f t="shared" si="25"/>
        <v>0</v>
      </c>
      <c r="I113" s="19">
        <f t="shared" si="26"/>
        <v>0</v>
      </c>
    </row>
    <row r="114" spans="1:9" ht="28" x14ac:dyDescent="0.15">
      <c r="A114" s="18" t="s">
        <v>158</v>
      </c>
      <c r="B114" s="35" t="s">
        <v>159</v>
      </c>
      <c r="C114" s="75" t="s">
        <v>8</v>
      </c>
      <c r="D114" s="6">
        <f>'Memorial de Calculo'!E114</f>
        <v>1</v>
      </c>
      <c r="E114" s="164"/>
      <c r="F114" s="164"/>
      <c r="G114" s="6">
        <f t="shared" ref="G114" si="30">D114*E114</f>
        <v>0</v>
      </c>
      <c r="H114" s="6">
        <f t="shared" ref="H114" si="31">D114*F114</f>
        <v>0</v>
      </c>
      <c r="I114" s="19">
        <f t="shared" ref="I114" si="32">H114+G114</f>
        <v>0</v>
      </c>
    </row>
    <row r="115" spans="1:9" x14ac:dyDescent="0.15">
      <c r="A115" s="66" t="s">
        <v>339</v>
      </c>
      <c r="B115" s="124" t="s">
        <v>338</v>
      </c>
      <c r="C115" s="108" t="s">
        <v>340</v>
      </c>
      <c r="D115" s="6">
        <f>'Memorial de Calculo'!E115</f>
        <v>1</v>
      </c>
      <c r="E115" s="167"/>
      <c r="F115" s="164"/>
      <c r="G115" s="6">
        <f t="shared" si="24"/>
        <v>0</v>
      </c>
      <c r="H115" s="6">
        <f t="shared" si="25"/>
        <v>0</v>
      </c>
      <c r="I115" s="19">
        <f t="shared" si="26"/>
        <v>0</v>
      </c>
    </row>
    <row r="116" spans="1:9" x14ac:dyDescent="0.15">
      <c r="A116" s="18" t="s">
        <v>160</v>
      </c>
      <c r="B116" s="34" t="s">
        <v>161</v>
      </c>
      <c r="C116" s="75" t="s">
        <v>5</v>
      </c>
      <c r="D116" s="6">
        <f>'Memorial de Calculo'!E116</f>
        <v>1</v>
      </c>
      <c r="E116" s="164"/>
      <c r="F116" s="167"/>
      <c r="G116" s="6">
        <f t="shared" si="24"/>
        <v>0</v>
      </c>
      <c r="H116" s="6">
        <f t="shared" si="25"/>
        <v>0</v>
      </c>
      <c r="I116" s="19">
        <f t="shared" si="26"/>
        <v>0</v>
      </c>
    </row>
    <row r="117" spans="1:9" x14ac:dyDescent="0.15">
      <c r="A117" s="18" t="s">
        <v>162</v>
      </c>
      <c r="B117" s="34" t="s">
        <v>163</v>
      </c>
      <c r="C117" s="75" t="s">
        <v>5</v>
      </c>
      <c r="D117" s="6">
        <f>'Memorial de Calculo'!E117</f>
        <v>1</v>
      </c>
      <c r="E117" s="167"/>
      <c r="F117" s="164"/>
      <c r="G117" s="6">
        <f t="shared" si="24"/>
        <v>0</v>
      </c>
      <c r="H117" s="6">
        <f t="shared" si="25"/>
        <v>0</v>
      </c>
      <c r="I117" s="19">
        <f t="shared" si="26"/>
        <v>0</v>
      </c>
    </row>
    <row r="118" spans="1:9" x14ac:dyDescent="0.15">
      <c r="A118" s="18" t="s">
        <v>164</v>
      </c>
      <c r="B118" s="34" t="s">
        <v>165</v>
      </c>
      <c r="C118" s="75"/>
      <c r="D118" s="6"/>
      <c r="E118" s="164"/>
      <c r="F118" s="164"/>
      <c r="G118" s="6">
        <f t="shared" si="24"/>
        <v>0</v>
      </c>
      <c r="H118" s="6">
        <f t="shared" si="25"/>
        <v>0</v>
      </c>
      <c r="I118" s="19">
        <f t="shared" si="26"/>
        <v>0</v>
      </c>
    </row>
    <row r="119" spans="1:9" x14ac:dyDescent="0.15">
      <c r="A119" s="18" t="s">
        <v>166</v>
      </c>
      <c r="B119" s="34" t="s">
        <v>167</v>
      </c>
      <c r="C119" s="75" t="s">
        <v>7</v>
      </c>
      <c r="D119" s="6">
        <f>'Memorial de Calculo'!E119</f>
        <v>3</v>
      </c>
      <c r="E119" s="167"/>
      <c r="F119" s="164"/>
      <c r="G119" s="6">
        <f t="shared" si="24"/>
        <v>0</v>
      </c>
      <c r="H119" s="6">
        <f t="shared" si="25"/>
        <v>0</v>
      </c>
      <c r="I119" s="19">
        <f t="shared" si="26"/>
        <v>0</v>
      </c>
    </row>
    <row r="120" spans="1:9" x14ac:dyDescent="0.15">
      <c r="A120" s="18" t="s">
        <v>168</v>
      </c>
      <c r="B120" s="34" t="s">
        <v>169</v>
      </c>
      <c r="C120" s="75" t="s">
        <v>7</v>
      </c>
      <c r="D120" s="6">
        <f>'Memorial de Calculo'!E120</f>
        <v>3</v>
      </c>
      <c r="E120" s="164"/>
      <c r="F120" s="167"/>
      <c r="G120" s="6">
        <f t="shared" si="24"/>
        <v>0</v>
      </c>
      <c r="H120" s="6">
        <f t="shared" si="25"/>
        <v>0</v>
      </c>
      <c r="I120" s="19">
        <f t="shared" si="26"/>
        <v>0</v>
      </c>
    </row>
    <row r="121" spans="1:9" x14ac:dyDescent="0.15">
      <c r="A121" s="18" t="s">
        <v>170</v>
      </c>
      <c r="B121" s="34" t="s">
        <v>171</v>
      </c>
      <c r="C121" s="75" t="s">
        <v>7</v>
      </c>
      <c r="D121" s="6">
        <f>'Memorial de Calculo'!E121</f>
        <v>12</v>
      </c>
      <c r="E121" s="164"/>
      <c r="F121" s="167"/>
      <c r="G121" s="6">
        <f t="shared" si="24"/>
        <v>0</v>
      </c>
      <c r="H121" s="6">
        <f t="shared" si="25"/>
        <v>0</v>
      </c>
      <c r="I121" s="19">
        <f t="shared" si="26"/>
        <v>0</v>
      </c>
    </row>
    <row r="122" spans="1:9" x14ac:dyDescent="0.15">
      <c r="A122" s="18" t="s">
        <v>172</v>
      </c>
      <c r="B122" s="34" t="s">
        <v>173</v>
      </c>
      <c r="C122" s="75" t="s">
        <v>7</v>
      </c>
      <c r="D122" s="6">
        <f>'Memorial de Calculo'!E122</f>
        <v>12</v>
      </c>
      <c r="E122" s="164"/>
      <c r="F122" s="167"/>
      <c r="G122" s="6">
        <f t="shared" si="24"/>
        <v>0</v>
      </c>
      <c r="H122" s="6">
        <f t="shared" si="25"/>
        <v>0</v>
      </c>
      <c r="I122" s="19">
        <f t="shared" si="26"/>
        <v>0</v>
      </c>
    </row>
    <row r="123" spans="1:9" x14ac:dyDescent="0.15">
      <c r="A123" s="77"/>
      <c r="B123" s="91"/>
      <c r="C123" s="92"/>
      <c r="D123" s="79"/>
      <c r="E123" s="80"/>
      <c r="F123" s="84" t="s">
        <v>305</v>
      </c>
      <c r="G123" s="84">
        <f>SUM(G60:G122)</f>
        <v>0</v>
      </c>
      <c r="H123" s="84">
        <f>SUM(H60:H122)</f>
        <v>0</v>
      </c>
      <c r="I123" s="87">
        <f>SUM(I60:I122)</f>
        <v>0</v>
      </c>
    </row>
    <row r="124" spans="1:9" x14ac:dyDescent="0.15">
      <c r="A124" s="20" t="s">
        <v>174</v>
      </c>
      <c r="B124" s="34" t="s">
        <v>175</v>
      </c>
      <c r="C124" s="5"/>
      <c r="D124" s="39"/>
      <c r="E124" s="6"/>
      <c r="F124" s="6"/>
      <c r="G124" s="6"/>
      <c r="H124" s="6"/>
      <c r="I124" s="19"/>
    </row>
    <row r="125" spans="1:9" x14ac:dyDescent="0.15">
      <c r="A125" s="17" t="s">
        <v>176</v>
      </c>
      <c r="B125" s="34" t="s">
        <v>177</v>
      </c>
      <c r="C125" s="11"/>
      <c r="D125" s="39"/>
      <c r="E125" s="6"/>
      <c r="F125" s="6"/>
      <c r="G125" s="6"/>
      <c r="H125" s="6"/>
      <c r="I125" s="19"/>
    </row>
    <row r="126" spans="1:9" ht="28" x14ac:dyDescent="0.15">
      <c r="A126" s="18" t="s">
        <v>178</v>
      </c>
      <c r="B126" s="35" t="s">
        <v>179</v>
      </c>
      <c r="C126" s="75" t="s">
        <v>4</v>
      </c>
      <c r="D126" s="39">
        <f>'Memorial de Calculo'!E126</f>
        <v>188.79</v>
      </c>
      <c r="E126" s="164"/>
      <c r="F126" s="167"/>
      <c r="G126" s="6">
        <f t="shared" ref="G126" si="33">D126*E126</f>
        <v>0</v>
      </c>
      <c r="H126" s="6">
        <f t="shared" ref="H126" si="34">D126*F126</f>
        <v>0</v>
      </c>
      <c r="I126" s="19">
        <f t="shared" ref="I126" si="35">H126+G126</f>
        <v>0</v>
      </c>
    </row>
    <row r="127" spans="1:9" x14ac:dyDescent="0.15">
      <c r="A127" s="88"/>
      <c r="B127" s="89"/>
      <c r="C127" s="90"/>
      <c r="D127" s="79"/>
      <c r="E127" s="80"/>
      <c r="F127" s="84" t="s">
        <v>305</v>
      </c>
      <c r="G127" s="84">
        <f>SUM(G126)</f>
        <v>0</v>
      </c>
      <c r="H127" s="84">
        <f t="shared" ref="H127" si="36">SUM(H126)</f>
        <v>0</v>
      </c>
      <c r="I127" s="87">
        <f>SUM(I126)</f>
        <v>0</v>
      </c>
    </row>
    <row r="128" spans="1:9" x14ac:dyDescent="0.15">
      <c r="A128" s="20">
        <v>174</v>
      </c>
      <c r="B128" s="124" t="s">
        <v>350</v>
      </c>
      <c r="C128" s="5"/>
      <c r="D128" s="39"/>
      <c r="E128" s="6"/>
      <c r="F128" s="6"/>
      <c r="G128" s="6"/>
      <c r="H128" s="6"/>
      <c r="I128" s="19"/>
    </row>
    <row r="129" spans="1:9" x14ac:dyDescent="0.15">
      <c r="A129" s="17">
        <v>120000</v>
      </c>
      <c r="B129" s="124" t="s">
        <v>350</v>
      </c>
      <c r="C129" s="11"/>
      <c r="D129" s="39"/>
      <c r="E129" s="6"/>
      <c r="F129" s="6"/>
      <c r="G129" s="6"/>
      <c r="H129" s="6"/>
      <c r="I129" s="19"/>
    </row>
    <row r="130" spans="1:9" x14ac:dyDescent="0.15">
      <c r="A130" s="18">
        <v>120902</v>
      </c>
      <c r="B130" s="125" t="s">
        <v>351</v>
      </c>
      <c r="C130" s="7" t="s">
        <v>4</v>
      </c>
      <c r="D130" s="39">
        <f>'Memorial de Calculo'!E130</f>
        <v>22.742999999999999</v>
      </c>
      <c r="E130" s="164"/>
      <c r="F130" s="164"/>
      <c r="G130" s="6">
        <f t="shared" ref="G130" si="37">D130*E130</f>
        <v>0</v>
      </c>
      <c r="H130" s="6">
        <f t="shared" ref="H130" si="38">D130*F130</f>
        <v>0</v>
      </c>
      <c r="I130" s="19">
        <f t="shared" ref="I130:I157" si="39">H130+G130</f>
        <v>0</v>
      </c>
    </row>
    <row r="131" spans="1:9" x14ac:dyDescent="0.15">
      <c r="A131" s="88"/>
      <c r="B131" s="89"/>
      <c r="C131" s="90"/>
      <c r="D131" s="79"/>
      <c r="E131" s="80"/>
      <c r="F131" s="84" t="s">
        <v>305</v>
      </c>
      <c r="G131" s="84">
        <f>SUM(G130)</f>
        <v>0</v>
      </c>
      <c r="H131" s="84">
        <f t="shared" ref="H131" si="40">SUM(H130)</f>
        <v>0</v>
      </c>
      <c r="I131" s="87">
        <f>SUM(I130)</f>
        <v>0</v>
      </c>
    </row>
    <row r="132" spans="1:9" x14ac:dyDescent="0.15">
      <c r="A132" s="17" t="s">
        <v>180</v>
      </c>
      <c r="B132" s="34" t="s">
        <v>181</v>
      </c>
      <c r="C132" s="12"/>
      <c r="D132" s="39"/>
      <c r="E132" s="6"/>
      <c r="F132" s="6"/>
      <c r="G132" s="6"/>
      <c r="H132" s="6"/>
      <c r="I132" s="19"/>
    </row>
    <row r="133" spans="1:9" x14ac:dyDescent="0.15">
      <c r="A133" s="18" t="s">
        <v>182</v>
      </c>
      <c r="B133" s="34" t="s">
        <v>181</v>
      </c>
      <c r="C133" s="11"/>
      <c r="D133" s="39"/>
      <c r="E133" s="6"/>
      <c r="F133" s="6"/>
      <c r="G133" s="6"/>
      <c r="H133" s="6"/>
      <c r="I133" s="19"/>
    </row>
    <row r="134" spans="1:9" x14ac:dyDescent="0.15">
      <c r="A134" s="17" t="s">
        <v>183</v>
      </c>
      <c r="B134" s="34" t="s">
        <v>184</v>
      </c>
      <c r="C134" s="9" t="s">
        <v>4</v>
      </c>
      <c r="D134" s="39">
        <f>'Memorial de Calculo'!E134</f>
        <v>49</v>
      </c>
      <c r="E134" s="164"/>
      <c r="F134" s="164"/>
      <c r="G134" s="6">
        <f t="shared" ref="G134:G157" si="41">D134*E134</f>
        <v>0</v>
      </c>
      <c r="H134" s="6">
        <f t="shared" ref="H134:H157" si="42">D134*F134</f>
        <v>0</v>
      </c>
      <c r="I134" s="19">
        <f t="shared" si="39"/>
        <v>0</v>
      </c>
    </row>
    <row r="135" spans="1:9" ht="28" x14ac:dyDescent="0.15">
      <c r="A135" s="20" t="s">
        <v>185</v>
      </c>
      <c r="B135" s="35" t="s">
        <v>186</v>
      </c>
      <c r="C135" s="7" t="s">
        <v>4</v>
      </c>
      <c r="D135" s="39">
        <f>'Memorial de Calculo'!E135</f>
        <v>49</v>
      </c>
      <c r="E135" s="164"/>
      <c r="F135" s="164"/>
      <c r="G135" s="6">
        <f t="shared" ref="G135" si="43">D135*E135</f>
        <v>0</v>
      </c>
      <c r="H135" s="6">
        <f t="shared" ref="H135" si="44">D135*F135</f>
        <v>0</v>
      </c>
      <c r="I135" s="19">
        <f t="shared" ref="I135" si="45">H135+G135</f>
        <v>0</v>
      </c>
    </row>
    <row r="136" spans="1:9" x14ac:dyDescent="0.15">
      <c r="A136" s="93"/>
      <c r="B136" s="89"/>
      <c r="C136" s="90"/>
      <c r="D136" s="79"/>
      <c r="E136" s="80"/>
      <c r="F136" s="84" t="s">
        <v>305</v>
      </c>
      <c r="G136" s="84">
        <f>SUM(G134:G135)</f>
        <v>0</v>
      </c>
      <c r="H136" s="84">
        <f t="shared" ref="H136" si="46">SUM(H134:H135)</f>
        <v>0</v>
      </c>
      <c r="I136" s="87">
        <f>SUM(I134:I135)</f>
        <v>0</v>
      </c>
    </row>
    <row r="137" spans="1:9" x14ac:dyDescent="0.15">
      <c r="A137" s="17" t="s">
        <v>187</v>
      </c>
      <c r="B137" s="34" t="s">
        <v>188</v>
      </c>
      <c r="C137" s="12"/>
      <c r="D137" s="39"/>
      <c r="E137" s="6"/>
      <c r="F137" s="6"/>
      <c r="G137" s="6"/>
      <c r="H137" s="6"/>
      <c r="I137" s="19"/>
    </row>
    <row r="138" spans="1:9" x14ac:dyDescent="0.15">
      <c r="A138" s="17" t="s">
        <v>189</v>
      </c>
      <c r="B138" s="34" t="s">
        <v>188</v>
      </c>
      <c r="C138" s="11"/>
      <c r="D138" s="39"/>
      <c r="E138" s="6"/>
      <c r="F138" s="6"/>
      <c r="G138" s="6"/>
      <c r="H138" s="6"/>
      <c r="I138" s="19"/>
    </row>
    <row r="139" spans="1:9" x14ac:dyDescent="0.15">
      <c r="A139" s="17" t="s">
        <v>190</v>
      </c>
      <c r="B139" s="34" t="s">
        <v>191</v>
      </c>
      <c r="C139" s="9" t="s">
        <v>4</v>
      </c>
      <c r="D139" s="39">
        <f>'Memorial de Calculo'!E139</f>
        <v>49</v>
      </c>
      <c r="E139" s="164"/>
      <c r="F139" s="164"/>
      <c r="G139" s="6">
        <f t="shared" si="41"/>
        <v>0</v>
      </c>
      <c r="H139" s="6">
        <f t="shared" si="42"/>
        <v>0</v>
      </c>
      <c r="I139" s="19">
        <f t="shared" si="39"/>
        <v>0</v>
      </c>
    </row>
    <row r="140" spans="1:9" x14ac:dyDescent="0.15">
      <c r="A140" s="18">
        <v>160601</v>
      </c>
      <c r="B140" s="36" t="s">
        <v>373</v>
      </c>
      <c r="C140" s="8" t="s">
        <v>267</v>
      </c>
      <c r="D140" s="39">
        <f>'Memorial de Calculo'!E140</f>
        <v>11.35</v>
      </c>
      <c r="E140" s="164"/>
      <c r="F140" s="164"/>
      <c r="G140" s="6">
        <f t="shared" ref="G140:G141" si="47">D140*E140</f>
        <v>0</v>
      </c>
      <c r="H140" s="6">
        <f t="shared" ref="H140:H141" si="48">D140*F140</f>
        <v>0</v>
      </c>
      <c r="I140" s="19">
        <f t="shared" ref="I140:I141" si="49">H140+G140</f>
        <v>0</v>
      </c>
    </row>
    <row r="141" spans="1:9" x14ac:dyDescent="0.15">
      <c r="A141" s="18">
        <v>160602</v>
      </c>
      <c r="B141" s="36" t="s">
        <v>375</v>
      </c>
      <c r="C141" s="8" t="s">
        <v>267</v>
      </c>
      <c r="D141" s="39">
        <f>'Memorial de Calculo'!E141</f>
        <v>21.83</v>
      </c>
      <c r="E141" s="164"/>
      <c r="F141" s="164"/>
      <c r="G141" s="6">
        <f t="shared" si="47"/>
        <v>0</v>
      </c>
      <c r="H141" s="6">
        <f t="shared" si="48"/>
        <v>0</v>
      </c>
      <c r="I141" s="19">
        <f t="shared" si="49"/>
        <v>0</v>
      </c>
    </row>
    <row r="142" spans="1:9" x14ac:dyDescent="0.15">
      <c r="A142" s="77"/>
      <c r="B142" s="91"/>
      <c r="C142" s="92"/>
      <c r="D142" s="79"/>
      <c r="E142" s="80"/>
      <c r="F142" s="84" t="s">
        <v>305</v>
      </c>
      <c r="G142" s="84">
        <f>SUM(G139:G141)</f>
        <v>0</v>
      </c>
      <c r="H142" s="84">
        <f t="shared" ref="H142" si="50">SUM(H139:H141)</f>
        <v>0</v>
      </c>
      <c r="I142" s="87">
        <f>SUM(I139:I141)</f>
        <v>0</v>
      </c>
    </row>
    <row r="143" spans="1:9" x14ac:dyDescent="0.15">
      <c r="A143" s="17" t="s">
        <v>192</v>
      </c>
      <c r="B143" s="34" t="s">
        <v>193</v>
      </c>
      <c r="C143" s="12"/>
      <c r="D143" s="39"/>
      <c r="E143" s="6"/>
      <c r="F143" s="6"/>
      <c r="G143" s="6"/>
      <c r="H143" s="6"/>
      <c r="I143" s="19"/>
    </row>
    <row r="144" spans="1:9" x14ac:dyDescent="0.15">
      <c r="A144" s="17" t="s">
        <v>194</v>
      </c>
      <c r="B144" s="34" t="s">
        <v>195</v>
      </c>
      <c r="C144" s="11"/>
      <c r="D144" s="39"/>
      <c r="E144" s="6"/>
      <c r="F144" s="6"/>
      <c r="G144" s="6"/>
      <c r="H144" s="6"/>
      <c r="I144" s="19"/>
    </row>
    <row r="145" spans="1:10" x14ac:dyDescent="0.15">
      <c r="A145" s="17" t="s">
        <v>196</v>
      </c>
      <c r="B145" s="34" t="s">
        <v>197</v>
      </c>
      <c r="C145" s="9" t="s">
        <v>7</v>
      </c>
      <c r="D145" s="39">
        <f>'Memorial de Calculo'!E145</f>
        <v>29.6</v>
      </c>
      <c r="E145" s="164"/>
      <c r="F145" s="164"/>
      <c r="G145" s="6">
        <f t="shared" si="41"/>
        <v>0</v>
      </c>
      <c r="H145" s="6">
        <f t="shared" si="42"/>
        <v>0</v>
      </c>
      <c r="I145" s="19">
        <f t="shared" si="39"/>
        <v>0</v>
      </c>
    </row>
    <row r="146" spans="1:10" x14ac:dyDescent="0.15">
      <c r="A146" s="17" t="s">
        <v>198</v>
      </c>
      <c r="B146" s="34" t="s">
        <v>199</v>
      </c>
      <c r="C146" s="9" t="s">
        <v>5</v>
      </c>
      <c r="D146" s="39">
        <f>'Memorial de Calculo'!E146</f>
        <v>1</v>
      </c>
      <c r="E146" s="164"/>
      <c r="F146" s="167"/>
      <c r="G146" s="6">
        <f t="shared" si="41"/>
        <v>0</v>
      </c>
      <c r="H146" s="6">
        <f t="shared" si="42"/>
        <v>0</v>
      </c>
      <c r="I146" s="19">
        <f t="shared" si="39"/>
        <v>0</v>
      </c>
    </row>
    <row r="147" spans="1:10" x14ac:dyDescent="0.15">
      <c r="A147" s="17" t="s">
        <v>200</v>
      </c>
      <c r="B147" s="34" t="s">
        <v>201</v>
      </c>
      <c r="C147" s="9" t="s">
        <v>5</v>
      </c>
      <c r="D147" s="39">
        <f>'Memorial de Calculo'!E147</f>
        <v>2</v>
      </c>
      <c r="E147" s="164"/>
      <c r="F147" s="167"/>
      <c r="G147" s="6">
        <f t="shared" si="41"/>
        <v>0</v>
      </c>
      <c r="H147" s="6">
        <f t="shared" si="42"/>
        <v>0</v>
      </c>
      <c r="I147" s="19">
        <f t="shared" si="39"/>
        <v>0</v>
      </c>
    </row>
    <row r="148" spans="1:10" x14ac:dyDescent="0.15">
      <c r="A148" s="77"/>
      <c r="B148" s="91"/>
      <c r="C148" s="78"/>
      <c r="D148" s="79"/>
      <c r="E148" s="80"/>
      <c r="F148" s="84" t="s">
        <v>305</v>
      </c>
      <c r="G148" s="84">
        <f>SUM(G145:G147)</f>
        <v>0</v>
      </c>
      <c r="H148" s="84">
        <f t="shared" ref="H148" si="51">SUM(H145:H147)</f>
        <v>0</v>
      </c>
      <c r="I148" s="87">
        <f>SUM(I145:I147)</f>
        <v>0</v>
      </c>
    </row>
    <row r="149" spans="1:10" x14ac:dyDescent="0.15">
      <c r="A149" s="17" t="s">
        <v>202</v>
      </c>
      <c r="B149" s="34" t="s">
        <v>203</v>
      </c>
      <c r="C149" s="5"/>
      <c r="D149" s="39"/>
      <c r="E149" s="6"/>
      <c r="F149" s="6"/>
      <c r="G149" s="6"/>
      <c r="H149" s="6"/>
      <c r="I149" s="19"/>
    </row>
    <row r="150" spans="1:10" ht="28" x14ac:dyDescent="0.15">
      <c r="A150" s="17" t="s">
        <v>204</v>
      </c>
      <c r="B150" s="34" t="s">
        <v>205</v>
      </c>
      <c r="C150" s="75" t="s">
        <v>3</v>
      </c>
      <c r="D150" s="39"/>
      <c r="E150" s="6"/>
      <c r="F150" s="6"/>
      <c r="G150" s="6"/>
      <c r="H150" s="6"/>
      <c r="I150" s="19"/>
    </row>
    <row r="151" spans="1:10" x14ac:dyDescent="0.15">
      <c r="A151" s="17">
        <v>180380</v>
      </c>
      <c r="B151" s="34" t="s">
        <v>283</v>
      </c>
      <c r="C151" s="9" t="s">
        <v>4</v>
      </c>
      <c r="D151" s="39">
        <f>'Memorial de Calculo'!E151</f>
        <v>0.25</v>
      </c>
      <c r="E151" s="164"/>
      <c r="F151" s="167"/>
      <c r="G151" s="6">
        <f t="shared" si="41"/>
        <v>0</v>
      </c>
      <c r="H151" s="6">
        <f t="shared" si="42"/>
        <v>0</v>
      </c>
      <c r="I151" s="19">
        <f t="shared" si="39"/>
        <v>0</v>
      </c>
      <c r="J151" s="3"/>
    </row>
    <row r="152" spans="1:10" x14ac:dyDescent="0.15">
      <c r="A152" s="17">
        <v>180402</v>
      </c>
      <c r="B152" s="34" t="s">
        <v>284</v>
      </c>
      <c r="C152" s="9" t="s">
        <v>4</v>
      </c>
      <c r="D152" s="39">
        <f>'Memorial de Calculo'!E152</f>
        <v>6.3</v>
      </c>
      <c r="E152" s="164"/>
      <c r="F152" s="164"/>
      <c r="G152" s="6">
        <f t="shared" ref="G152:G153" si="52">D152*E152</f>
        <v>0</v>
      </c>
      <c r="H152" s="6">
        <f t="shared" ref="H152:H153" si="53">D152*F152</f>
        <v>0</v>
      </c>
      <c r="I152" s="19">
        <f t="shared" ref="I152:I153" si="54">H152+G152</f>
        <v>0</v>
      </c>
    </row>
    <row r="153" spans="1:10" x14ac:dyDescent="0.15">
      <c r="A153" s="17" t="s">
        <v>206</v>
      </c>
      <c r="B153" s="34" t="s">
        <v>207</v>
      </c>
      <c r="C153" s="9" t="s">
        <v>4</v>
      </c>
      <c r="D153" s="39">
        <f>'Memorial de Calculo'!E153</f>
        <v>3.72</v>
      </c>
      <c r="E153" s="164"/>
      <c r="F153" s="164"/>
      <c r="G153" s="6">
        <f t="shared" si="52"/>
        <v>0</v>
      </c>
      <c r="H153" s="6">
        <f t="shared" si="53"/>
        <v>0</v>
      </c>
      <c r="I153" s="19">
        <f t="shared" si="54"/>
        <v>0</v>
      </c>
    </row>
    <row r="154" spans="1:10" x14ac:dyDescent="0.15">
      <c r="A154" s="77"/>
      <c r="B154" s="91"/>
      <c r="C154" s="78"/>
      <c r="D154" s="79"/>
      <c r="E154" s="80"/>
      <c r="F154" s="84" t="s">
        <v>305</v>
      </c>
      <c r="G154" s="84">
        <f>SUM(G151:G153)</f>
        <v>0</v>
      </c>
      <c r="H154" s="84">
        <f t="shared" ref="H154" si="55">SUM(H151:H153)</f>
        <v>0</v>
      </c>
      <c r="I154" s="87">
        <f>SUM(I151:I153)</f>
        <v>0</v>
      </c>
    </row>
    <row r="155" spans="1:10" x14ac:dyDescent="0.15">
      <c r="A155" s="17" t="s">
        <v>208</v>
      </c>
      <c r="B155" s="34" t="s">
        <v>209</v>
      </c>
      <c r="C155" s="10"/>
      <c r="D155" s="39"/>
      <c r="E155" s="6"/>
      <c r="F155" s="6"/>
      <c r="G155" s="6"/>
      <c r="H155" s="6"/>
      <c r="I155" s="19"/>
    </row>
    <row r="156" spans="1:10" x14ac:dyDescent="0.15">
      <c r="A156" s="18" t="s">
        <v>210</v>
      </c>
      <c r="B156" s="34" t="s">
        <v>209</v>
      </c>
      <c r="C156" s="11"/>
      <c r="D156" s="39"/>
      <c r="E156" s="6"/>
      <c r="F156" s="6"/>
      <c r="G156" s="6"/>
      <c r="H156" s="6"/>
      <c r="I156" s="19"/>
    </row>
    <row r="157" spans="1:10" x14ac:dyDescent="0.15">
      <c r="A157" s="17" t="s">
        <v>211</v>
      </c>
      <c r="B157" s="36" t="s">
        <v>329</v>
      </c>
      <c r="C157" s="9" t="s">
        <v>4</v>
      </c>
      <c r="D157" s="39">
        <f>'Memorial de Calculo'!E157</f>
        <v>3.35</v>
      </c>
      <c r="E157" s="164"/>
      <c r="F157" s="164"/>
      <c r="G157" s="6">
        <f t="shared" si="41"/>
        <v>0</v>
      </c>
      <c r="H157" s="6">
        <f t="shared" si="42"/>
        <v>0</v>
      </c>
      <c r="I157" s="19">
        <f t="shared" si="39"/>
        <v>0</v>
      </c>
    </row>
    <row r="158" spans="1:10" x14ac:dyDescent="0.15">
      <c r="A158" s="77"/>
      <c r="B158" s="91"/>
      <c r="C158" s="78"/>
      <c r="D158" s="79"/>
      <c r="E158" s="80"/>
      <c r="F158" s="84" t="s">
        <v>305</v>
      </c>
      <c r="G158" s="84">
        <f>SUM(G155:G157)</f>
        <v>0</v>
      </c>
      <c r="H158" s="84">
        <f t="shared" ref="H158" si="56">SUM(H155:H157)</f>
        <v>0</v>
      </c>
      <c r="I158" s="87">
        <f>SUM(I157)</f>
        <v>0</v>
      </c>
    </row>
    <row r="159" spans="1:10" x14ac:dyDescent="0.15">
      <c r="A159" s="17" t="s">
        <v>212</v>
      </c>
      <c r="B159" s="34" t="s">
        <v>213</v>
      </c>
      <c r="C159" s="10"/>
      <c r="D159" s="39"/>
      <c r="E159" s="6"/>
      <c r="F159" s="6"/>
      <c r="G159" s="6"/>
      <c r="H159" s="6"/>
      <c r="I159" s="19"/>
    </row>
    <row r="160" spans="1:10" x14ac:dyDescent="0.15">
      <c r="A160" s="17" t="s">
        <v>214</v>
      </c>
      <c r="B160" s="34" t="s">
        <v>213</v>
      </c>
      <c r="C160" s="11"/>
      <c r="D160" s="39"/>
      <c r="E160" s="6"/>
      <c r="F160" s="6"/>
      <c r="G160" s="6"/>
      <c r="H160" s="6"/>
      <c r="I160" s="19"/>
    </row>
    <row r="161" spans="1:9" x14ac:dyDescent="0.15">
      <c r="A161" s="17" t="s">
        <v>215</v>
      </c>
      <c r="B161" s="34" t="s">
        <v>216</v>
      </c>
      <c r="C161" s="9" t="s">
        <v>4</v>
      </c>
      <c r="D161" s="39">
        <f>'Memorial de Calculo'!E161</f>
        <v>377.58</v>
      </c>
      <c r="E161" s="164"/>
      <c r="F161" s="164"/>
      <c r="G161" s="6">
        <f t="shared" ref="G161:G193" si="57">D161*E161</f>
        <v>0</v>
      </c>
      <c r="H161" s="6">
        <f t="shared" ref="H161:H193" si="58">D161*F161</f>
        <v>0</v>
      </c>
      <c r="I161" s="19">
        <f t="shared" ref="I161:I193" si="59">H161+G161</f>
        <v>0</v>
      </c>
    </row>
    <row r="162" spans="1:9" x14ac:dyDescent="0.15">
      <c r="A162" s="17" t="s">
        <v>217</v>
      </c>
      <c r="B162" s="34" t="s">
        <v>218</v>
      </c>
      <c r="C162" s="9" t="s">
        <v>4</v>
      </c>
      <c r="D162" s="39">
        <f>'Memorial de Calculo'!E162</f>
        <v>50.73</v>
      </c>
      <c r="E162" s="164"/>
      <c r="F162" s="164"/>
      <c r="G162" s="6">
        <f t="shared" ref="G162:G164" si="60">D162*E162</f>
        <v>0</v>
      </c>
      <c r="H162" s="6">
        <f t="shared" ref="H162:H164" si="61">D162*F162</f>
        <v>0</v>
      </c>
      <c r="I162" s="19">
        <f t="shared" ref="I162:I164" si="62">H162+G162</f>
        <v>0</v>
      </c>
    </row>
    <row r="163" spans="1:9" x14ac:dyDescent="0.15">
      <c r="A163" s="17" t="s">
        <v>219</v>
      </c>
      <c r="B163" s="34" t="s">
        <v>220</v>
      </c>
      <c r="C163" s="9" t="s">
        <v>4</v>
      </c>
      <c r="D163" s="39">
        <f>'Memorial de Calculo'!E163</f>
        <v>326.85000000000002</v>
      </c>
      <c r="E163" s="164"/>
      <c r="F163" s="164"/>
      <c r="G163" s="6">
        <f t="shared" si="60"/>
        <v>0</v>
      </c>
      <c r="H163" s="6">
        <f t="shared" si="61"/>
        <v>0</v>
      </c>
      <c r="I163" s="19">
        <f t="shared" si="62"/>
        <v>0</v>
      </c>
    </row>
    <row r="164" spans="1:9" x14ac:dyDescent="0.15">
      <c r="A164" s="17" t="s">
        <v>221</v>
      </c>
      <c r="B164" s="34" t="s">
        <v>222</v>
      </c>
      <c r="C164" s="9" t="s">
        <v>4</v>
      </c>
      <c r="D164" s="39">
        <f>'Memorial de Calculo'!E164</f>
        <v>50.73</v>
      </c>
      <c r="E164" s="164"/>
      <c r="F164" s="167"/>
      <c r="G164" s="6">
        <f t="shared" si="60"/>
        <v>0</v>
      </c>
      <c r="H164" s="6">
        <f t="shared" si="61"/>
        <v>0</v>
      </c>
      <c r="I164" s="19">
        <f t="shared" si="62"/>
        <v>0</v>
      </c>
    </row>
    <row r="165" spans="1:9" x14ac:dyDescent="0.15">
      <c r="A165" s="77"/>
      <c r="B165" s="91"/>
      <c r="C165" s="92"/>
      <c r="D165" s="79"/>
      <c r="E165" s="80"/>
      <c r="F165" s="84" t="s">
        <v>305</v>
      </c>
      <c r="G165" s="84">
        <f>SUM(G161:G164)</f>
        <v>0</v>
      </c>
      <c r="H165" s="84">
        <f t="shared" ref="H165" si="63">SUM(H161:H164)</f>
        <v>0</v>
      </c>
      <c r="I165" s="87">
        <f>SUM(I161:I164)</f>
        <v>0</v>
      </c>
    </row>
    <row r="166" spans="1:9" x14ac:dyDescent="0.15">
      <c r="A166" s="17" t="s">
        <v>223</v>
      </c>
      <c r="B166" s="34" t="s">
        <v>224</v>
      </c>
      <c r="C166" s="12"/>
      <c r="D166" s="39"/>
      <c r="E166" s="6"/>
      <c r="F166" s="6"/>
      <c r="G166" s="6"/>
      <c r="H166" s="6"/>
      <c r="I166" s="19"/>
    </row>
    <row r="167" spans="1:9" x14ac:dyDescent="0.15">
      <c r="A167" s="17" t="s">
        <v>225</v>
      </c>
      <c r="B167" s="34" t="s">
        <v>224</v>
      </c>
      <c r="C167" s="11"/>
      <c r="D167" s="39"/>
      <c r="E167" s="6"/>
      <c r="F167" s="6"/>
      <c r="G167" s="6"/>
      <c r="H167" s="6"/>
      <c r="I167" s="19"/>
    </row>
    <row r="168" spans="1:9" x14ac:dyDescent="0.15">
      <c r="A168" s="17" t="s">
        <v>226</v>
      </c>
      <c r="B168" s="34" t="s">
        <v>227</v>
      </c>
      <c r="C168" s="9" t="s">
        <v>4</v>
      </c>
      <c r="D168" s="39">
        <f>'Memorial de Calculo'!E168</f>
        <v>42.13</v>
      </c>
      <c r="E168" s="164"/>
      <c r="F168" s="167"/>
      <c r="G168" s="6">
        <f t="shared" si="57"/>
        <v>0</v>
      </c>
      <c r="H168" s="6">
        <f t="shared" si="58"/>
        <v>0</v>
      </c>
      <c r="I168" s="19">
        <f t="shared" si="59"/>
        <v>0</v>
      </c>
    </row>
    <row r="169" spans="1:9" s="53" customFormat="1" ht="14.25" customHeight="1" x14ac:dyDescent="0.15">
      <c r="A169" s="52" t="s">
        <v>228</v>
      </c>
      <c r="B169" s="34" t="s">
        <v>229</v>
      </c>
      <c r="C169" s="55" t="s">
        <v>4</v>
      </c>
      <c r="D169" s="39">
        <f>'Memorial de Calculo'!E169</f>
        <v>42.13</v>
      </c>
      <c r="E169" s="168"/>
      <c r="F169" s="168"/>
      <c r="G169" s="6">
        <f t="shared" ref="G169" si="64">D169*E169</f>
        <v>0</v>
      </c>
      <c r="H169" s="6">
        <f t="shared" ref="H169" si="65">D169*F169</f>
        <v>0</v>
      </c>
      <c r="I169" s="19">
        <f t="shared" ref="I169" si="66">H169+G169</f>
        <v>0</v>
      </c>
    </row>
    <row r="170" spans="1:9" x14ac:dyDescent="0.15">
      <c r="A170" s="77"/>
      <c r="B170" s="91"/>
      <c r="C170" s="78"/>
      <c r="D170" s="79"/>
      <c r="E170" s="80"/>
      <c r="F170" s="84" t="s">
        <v>305</v>
      </c>
      <c r="G170" s="84">
        <f>SUM(G168:G169)</f>
        <v>0</v>
      </c>
      <c r="H170" s="84">
        <f t="shared" ref="H170" si="67">SUM(H168:H169)</f>
        <v>0</v>
      </c>
      <c r="I170" s="87">
        <f>SUM(I168:I169)</f>
        <v>0</v>
      </c>
    </row>
    <row r="171" spans="1:9" x14ac:dyDescent="0.15">
      <c r="A171" s="17" t="s">
        <v>230</v>
      </c>
      <c r="B171" s="34" t="s">
        <v>231</v>
      </c>
      <c r="C171" s="12"/>
      <c r="D171" s="39"/>
      <c r="E171" s="6"/>
      <c r="F171" s="6"/>
      <c r="G171" s="6"/>
      <c r="H171" s="6"/>
      <c r="I171" s="19"/>
    </row>
    <row r="172" spans="1:9" x14ac:dyDescent="0.15">
      <c r="A172" s="17" t="s">
        <v>232</v>
      </c>
      <c r="B172" s="34" t="s">
        <v>231</v>
      </c>
      <c r="C172" s="7"/>
      <c r="D172" s="39"/>
      <c r="E172" s="6"/>
      <c r="F172" s="6"/>
      <c r="G172" s="6"/>
      <c r="H172" s="6"/>
      <c r="I172" s="19"/>
    </row>
    <row r="173" spans="1:9" ht="28" x14ac:dyDescent="0.15">
      <c r="A173" s="18" t="s">
        <v>233</v>
      </c>
      <c r="B173" s="34" t="s">
        <v>234</v>
      </c>
      <c r="C173" s="9" t="s">
        <v>4</v>
      </c>
      <c r="D173" s="39">
        <f>'Memorial de Calculo'!E173</f>
        <v>42.13</v>
      </c>
      <c r="E173" s="164"/>
      <c r="F173" s="164"/>
      <c r="G173" s="6">
        <f t="shared" si="57"/>
        <v>0</v>
      </c>
      <c r="H173" s="6">
        <f t="shared" si="58"/>
        <v>0</v>
      </c>
      <c r="I173" s="19">
        <f t="shared" si="59"/>
        <v>0</v>
      </c>
    </row>
    <row r="174" spans="1:9" ht="28" x14ac:dyDescent="0.15">
      <c r="A174" s="18">
        <v>220102</v>
      </c>
      <c r="B174" s="35" t="s">
        <v>290</v>
      </c>
      <c r="C174" s="7" t="s">
        <v>4</v>
      </c>
      <c r="D174" s="39">
        <f>'Memorial de Calculo'!E174</f>
        <v>17.25</v>
      </c>
      <c r="E174" s="164"/>
      <c r="F174" s="164"/>
      <c r="G174" s="6">
        <f t="shared" ref="G174:G177" si="68">D174*E174</f>
        <v>0</v>
      </c>
      <c r="H174" s="6">
        <f t="shared" ref="H174:H177" si="69">D174*F174</f>
        <v>0</v>
      </c>
      <c r="I174" s="19">
        <f t="shared" ref="I174:I177" si="70">H174+G174</f>
        <v>0</v>
      </c>
    </row>
    <row r="175" spans="1:9" ht="28" x14ac:dyDescent="0.15">
      <c r="A175" s="18" t="s">
        <v>235</v>
      </c>
      <c r="B175" s="34" t="s">
        <v>236</v>
      </c>
      <c r="C175" s="9" t="s">
        <v>4</v>
      </c>
      <c r="D175" s="39">
        <f>'Memorial de Calculo'!E175</f>
        <v>42.13</v>
      </c>
      <c r="E175" s="164"/>
      <c r="F175" s="164"/>
      <c r="G175" s="6">
        <f t="shared" si="68"/>
        <v>0</v>
      </c>
      <c r="H175" s="6">
        <f t="shared" si="69"/>
        <v>0</v>
      </c>
      <c r="I175" s="19">
        <f t="shared" si="70"/>
        <v>0</v>
      </c>
    </row>
    <row r="176" spans="1:9" x14ac:dyDescent="0.15">
      <c r="A176" s="18" t="s">
        <v>237</v>
      </c>
      <c r="B176" s="34" t="s">
        <v>238</v>
      </c>
      <c r="C176" s="9" t="s">
        <v>7</v>
      </c>
      <c r="D176" s="39">
        <f>'Memorial de Calculo'!E176</f>
        <v>34.979999999999997</v>
      </c>
      <c r="E176" s="164"/>
      <c r="F176" s="167"/>
      <c r="G176" s="6">
        <f t="shared" si="68"/>
        <v>0</v>
      </c>
      <c r="H176" s="6">
        <f t="shared" si="69"/>
        <v>0</v>
      </c>
      <c r="I176" s="19">
        <f t="shared" si="70"/>
        <v>0</v>
      </c>
    </row>
    <row r="177" spans="1:9" ht="28" x14ac:dyDescent="0.15">
      <c r="A177" s="18" t="s">
        <v>239</v>
      </c>
      <c r="B177" s="34" t="s">
        <v>240</v>
      </c>
      <c r="C177" s="9" t="s">
        <v>4</v>
      </c>
      <c r="D177" s="39">
        <f>'Memorial de Calculo'!E177</f>
        <v>2.66</v>
      </c>
      <c r="E177" s="164"/>
      <c r="F177" s="167"/>
      <c r="G177" s="6">
        <f t="shared" si="68"/>
        <v>0</v>
      </c>
      <c r="H177" s="6">
        <f t="shared" si="69"/>
        <v>0</v>
      </c>
      <c r="I177" s="19">
        <f t="shared" si="70"/>
        <v>0</v>
      </c>
    </row>
    <row r="178" spans="1:9" x14ac:dyDescent="0.15">
      <c r="A178" s="77"/>
      <c r="B178" s="91"/>
      <c r="C178" s="92"/>
      <c r="D178" s="79"/>
      <c r="E178" s="80"/>
      <c r="F178" s="84" t="s">
        <v>305</v>
      </c>
      <c r="G178" s="84">
        <f>SUM(G173:G177)</f>
        <v>0</v>
      </c>
      <c r="H178" s="84">
        <f t="shared" ref="H178" si="71">SUM(H173:H177)</f>
        <v>0</v>
      </c>
      <c r="I178" s="87">
        <f>SUM(I173:I177)</f>
        <v>0</v>
      </c>
    </row>
    <row r="179" spans="1:9" x14ac:dyDescent="0.15">
      <c r="A179" s="17" t="s">
        <v>241</v>
      </c>
      <c r="B179" s="34" t="s">
        <v>242</v>
      </c>
      <c r="C179" s="12"/>
      <c r="D179" s="39"/>
      <c r="E179" s="6"/>
      <c r="F179" s="6"/>
      <c r="G179" s="6"/>
      <c r="H179" s="6"/>
      <c r="I179" s="19"/>
    </row>
    <row r="180" spans="1:9" x14ac:dyDescent="0.15">
      <c r="A180" s="18" t="s">
        <v>243</v>
      </c>
      <c r="B180" s="34" t="s">
        <v>242</v>
      </c>
      <c r="C180" s="11"/>
      <c r="D180" s="39"/>
      <c r="E180" s="6"/>
      <c r="F180" s="6"/>
      <c r="G180" s="6"/>
      <c r="H180" s="6"/>
      <c r="I180" s="19"/>
    </row>
    <row r="181" spans="1:9" x14ac:dyDescent="0.15">
      <c r="A181" s="17" t="s">
        <v>244</v>
      </c>
      <c r="B181" s="36" t="s">
        <v>294</v>
      </c>
      <c r="C181" s="9" t="s">
        <v>5</v>
      </c>
      <c r="D181" s="39">
        <f>'Memorial de Calculo'!E181</f>
        <v>3</v>
      </c>
      <c r="E181" s="164"/>
      <c r="F181" s="164"/>
      <c r="G181" s="6">
        <f t="shared" si="57"/>
        <v>0</v>
      </c>
      <c r="H181" s="6">
        <f t="shared" si="58"/>
        <v>0</v>
      </c>
      <c r="I181" s="19">
        <f t="shared" si="59"/>
        <v>0</v>
      </c>
    </row>
    <row r="182" spans="1:9" x14ac:dyDescent="0.15">
      <c r="A182" s="77"/>
      <c r="B182" s="91"/>
      <c r="C182" s="78"/>
      <c r="D182" s="79"/>
      <c r="E182" s="80"/>
      <c r="F182" s="84" t="s">
        <v>305</v>
      </c>
      <c r="G182" s="84">
        <f>SUM(G181)</f>
        <v>0</v>
      </c>
      <c r="H182" s="84">
        <f t="shared" ref="H182" si="72">SUM(H181)</f>
        <v>0</v>
      </c>
      <c r="I182" s="87">
        <f>SUM(I181)</f>
        <v>0</v>
      </c>
    </row>
    <row r="183" spans="1:9" x14ac:dyDescent="0.15">
      <c r="A183" s="17" t="s">
        <v>245</v>
      </c>
      <c r="B183" s="34" t="s">
        <v>246</v>
      </c>
      <c r="C183" s="12"/>
      <c r="D183" s="39"/>
      <c r="E183" s="6"/>
      <c r="F183" s="6"/>
      <c r="G183" s="6"/>
      <c r="H183" s="6"/>
      <c r="I183" s="19"/>
    </row>
    <row r="184" spans="1:9" x14ac:dyDescent="0.15">
      <c r="A184" s="17" t="s">
        <v>247</v>
      </c>
      <c r="B184" s="34" t="s">
        <v>246</v>
      </c>
      <c r="C184" s="11"/>
      <c r="D184" s="39"/>
      <c r="E184" s="6"/>
      <c r="F184" s="6"/>
      <c r="G184" s="6"/>
      <c r="H184" s="6"/>
      <c r="I184" s="19"/>
    </row>
    <row r="185" spans="1:9" x14ac:dyDescent="0.15">
      <c r="A185" s="17" t="s">
        <v>248</v>
      </c>
      <c r="B185" s="34" t="s">
        <v>249</v>
      </c>
      <c r="C185" s="9" t="s">
        <v>4</v>
      </c>
      <c r="D185" s="39">
        <f>'Memorial de Calculo'!E185</f>
        <v>167.21600000000001</v>
      </c>
      <c r="E185" s="164"/>
      <c r="F185" s="164"/>
      <c r="G185" s="6">
        <f t="shared" si="57"/>
        <v>0</v>
      </c>
      <c r="H185" s="6">
        <f t="shared" si="58"/>
        <v>0</v>
      </c>
      <c r="I185" s="19">
        <f t="shared" si="59"/>
        <v>0</v>
      </c>
    </row>
    <row r="186" spans="1:9" x14ac:dyDescent="0.15">
      <c r="A186" s="17" t="s">
        <v>250</v>
      </c>
      <c r="B186" s="34" t="s">
        <v>251</v>
      </c>
      <c r="C186" s="9" t="s">
        <v>4</v>
      </c>
      <c r="D186" s="39">
        <f>'Memorial de Calculo'!E186</f>
        <v>131.94999999999999</v>
      </c>
      <c r="E186" s="167"/>
      <c r="F186" s="164"/>
      <c r="G186" s="6">
        <f t="shared" ref="G186:G189" si="73">D186*E186</f>
        <v>0</v>
      </c>
      <c r="H186" s="6">
        <f t="shared" ref="H186:H189" si="74">D186*F186</f>
        <v>0</v>
      </c>
      <c r="I186" s="19">
        <f t="shared" ref="I186:I189" si="75">H186+G186</f>
        <v>0</v>
      </c>
    </row>
    <row r="187" spans="1:9" x14ac:dyDescent="0.15">
      <c r="A187" s="17" t="s">
        <v>252</v>
      </c>
      <c r="B187" s="34" t="s">
        <v>253</v>
      </c>
      <c r="C187" s="9" t="s">
        <v>4</v>
      </c>
      <c r="D187" s="39">
        <f>'Memorial de Calculo'!E187</f>
        <v>146.94</v>
      </c>
      <c r="E187" s="164"/>
      <c r="F187" s="167"/>
      <c r="G187" s="6">
        <f t="shared" si="73"/>
        <v>0</v>
      </c>
      <c r="H187" s="6">
        <f t="shared" si="74"/>
        <v>0</v>
      </c>
      <c r="I187" s="19">
        <f t="shared" si="75"/>
        <v>0</v>
      </c>
    </row>
    <row r="188" spans="1:9" x14ac:dyDescent="0.15">
      <c r="A188" s="17" t="s">
        <v>254</v>
      </c>
      <c r="B188" s="34" t="s">
        <v>255</v>
      </c>
      <c r="C188" s="9" t="s">
        <v>4</v>
      </c>
      <c r="D188" s="39">
        <f>'Memorial de Calculo'!E188</f>
        <v>19.920000000000002</v>
      </c>
      <c r="E188" s="164"/>
      <c r="F188" s="167"/>
      <c r="G188" s="6">
        <f t="shared" si="73"/>
        <v>0</v>
      </c>
      <c r="H188" s="6">
        <f t="shared" si="74"/>
        <v>0</v>
      </c>
      <c r="I188" s="19">
        <f t="shared" si="75"/>
        <v>0</v>
      </c>
    </row>
    <row r="189" spans="1:9" x14ac:dyDescent="0.15">
      <c r="A189" s="17" t="s">
        <v>256</v>
      </c>
      <c r="B189" s="36" t="s">
        <v>366</v>
      </c>
      <c r="C189" s="9" t="s">
        <v>4</v>
      </c>
      <c r="D189" s="39">
        <f>'Memorial de Calculo'!E189</f>
        <v>7.98</v>
      </c>
      <c r="E189" s="164"/>
      <c r="F189" s="167"/>
      <c r="G189" s="6">
        <f t="shared" si="73"/>
        <v>0</v>
      </c>
      <c r="H189" s="6">
        <f t="shared" si="74"/>
        <v>0</v>
      </c>
      <c r="I189" s="19">
        <f t="shared" si="75"/>
        <v>0</v>
      </c>
    </row>
    <row r="190" spans="1:9" x14ac:dyDescent="0.15">
      <c r="A190" s="77"/>
      <c r="B190" s="91"/>
      <c r="C190" s="78"/>
      <c r="D190" s="79"/>
      <c r="E190" s="80"/>
      <c r="F190" s="84" t="s">
        <v>305</v>
      </c>
      <c r="G190" s="84">
        <f>SUM(G185:G189)</f>
        <v>0</v>
      </c>
      <c r="H190" s="84">
        <f t="shared" ref="H190" si="76">SUM(H185:H189)</f>
        <v>0</v>
      </c>
      <c r="I190" s="87">
        <f>SUM(I185:I189)</f>
        <v>0</v>
      </c>
    </row>
    <row r="191" spans="1:9" x14ac:dyDescent="0.15">
      <c r="A191" s="17" t="s">
        <v>257</v>
      </c>
      <c r="B191" s="34" t="s">
        <v>258</v>
      </c>
      <c r="C191" s="12"/>
      <c r="D191" s="39"/>
      <c r="E191" s="6"/>
      <c r="F191" s="6"/>
      <c r="G191" s="6"/>
      <c r="H191" s="6"/>
      <c r="I191" s="19"/>
    </row>
    <row r="192" spans="1:9" x14ac:dyDescent="0.15">
      <c r="A192" s="18" t="s">
        <v>259</v>
      </c>
      <c r="B192" s="34" t="s">
        <v>258</v>
      </c>
      <c r="C192" s="11"/>
      <c r="D192" s="39"/>
      <c r="E192" s="6"/>
      <c r="F192" s="6"/>
      <c r="G192" s="6"/>
      <c r="H192" s="6"/>
      <c r="I192" s="19"/>
    </row>
    <row r="193" spans="1:10" x14ac:dyDescent="0.15">
      <c r="A193" s="17" t="s">
        <v>260</v>
      </c>
      <c r="B193" s="34" t="s">
        <v>261</v>
      </c>
      <c r="C193" s="9" t="s">
        <v>4</v>
      </c>
      <c r="D193" s="39">
        <f>'Memorial de Calculo'!E193</f>
        <v>49</v>
      </c>
      <c r="E193" s="164"/>
      <c r="F193" s="164"/>
      <c r="G193" s="6">
        <f t="shared" si="57"/>
        <v>0</v>
      </c>
      <c r="H193" s="6">
        <f t="shared" si="58"/>
        <v>0</v>
      </c>
      <c r="I193" s="19">
        <f t="shared" si="59"/>
        <v>0</v>
      </c>
    </row>
    <row r="194" spans="1:10" x14ac:dyDescent="0.15">
      <c r="A194" s="94"/>
      <c r="B194" s="91"/>
      <c r="C194" s="95"/>
      <c r="D194" s="80"/>
      <c r="E194" s="80"/>
      <c r="F194" s="84" t="s">
        <v>305</v>
      </c>
      <c r="G194" s="84">
        <f>SUM(G193)</f>
        <v>0</v>
      </c>
      <c r="H194" s="84">
        <f t="shared" ref="H194" si="77">SUM(H193)</f>
        <v>0</v>
      </c>
      <c r="I194" s="87">
        <f>SUM(I193)</f>
        <v>0</v>
      </c>
    </row>
    <row r="195" spans="1:10" x14ac:dyDescent="0.15">
      <c r="A195" s="21"/>
      <c r="B195" s="37"/>
      <c r="C195" s="22"/>
      <c r="D195" s="23"/>
      <c r="E195" s="23"/>
      <c r="F195" s="23"/>
      <c r="G195" s="23"/>
      <c r="H195" s="23"/>
      <c r="I195" s="24"/>
    </row>
    <row r="196" spans="1:10" x14ac:dyDescent="0.15">
      <c r="A196" s="21"/>
      <c r="B196" s="37"/>
      <c r="C196" s="22"/>
      <c r="D196" s="23"/>
      <c r="E196" s="23"/>
      <c r="F196" s="84" t="s">
        <v>307</v>
      </c>
      <c r="G196" s="96">
        <f>G194+G190+G182+G178+G170+G165+G158+G154+G148+G142+G136+G131+G127+G123+G55+G33+G25+G19+G14</f>
        <v>0</v>
      </c>
      <c r="H196" s="96">
        <f>H194+H190+H182+H178+H170+H165+H158+H154+H148+H142+H136+H131+H127+H123+H55+H33+H25+H19+H14</f>
        <v>0</v>
      </c>
      <c r="I196" s="97">
        <f>I194+I190+I182+I178+I170+I165+I158+I154+I148+I142+I136+I131+I127+I123+I55+I33+I25+I19+I14</f>
        <v>0</v>
      </c>
      <c r="J196" s="65"/>
    </row>
    <row r="197" spans="1:10" x14ac:dyDescent="0.15">
      <c r="A197" s="21"/>
      <c r="B197" s="37"/>
      <c r="C197" s="22"/>
      <c r="D197" s="23"/>
      <c r="E197" s="23"/>
      <c r="F197" s="23"/>
      <c r="G197" s="26"/>
      <c r="H197" s="26"/>
      <c r="I197" s="27"/>
    </row>
    <row r="198" spans="1:10" x14ac:dyDescent="0.15">
      <c r="A198" s="21"/>
      <c r="B198" s="37"/>
      <c r="C198" s="22"/>
      <c r="D198" s="23"/>
      <c r="E198" s="23"/>
      <c r="F198" s="84" t="s">
        <v>400</v>
      </c>
      <c r="G198" s="96">
        <f>G196*0.273</f>
        <v>0</v>
      </c>
      <c r="H198" s="96">
        <f>H196*0.273</f>
        <v>0</v>
      </c>
      <c r="I198" s="98">
        <f>I196*0.273</f>
        <v>0</v>
      </c>
      <c r="J198" s="65"/>
    </row>
    <row r="199" spans="1:10" x14ac:dyDescent="0.15">
      <c r="A199" s="21"/>
      <c r="B199" s="37"/>
      <c r="C199" s="22"/>
      <c r="D199" s="23"/>
      <c r="E199" s="23"/>
      <c r="F199" s="23"/>
      <c r="G199" s="26"/>
      <c r="H199" s="26"/>
      <c r="I199" s="27"/>
    </row>
    <row r="200" spans="1:10" ht="15" thickBot="1" x14ac:dyDescent="0.2">
      <c r="A200" s="28"/>
      <c r="B200" s="38"/>
      <c r="C200" s="29"/>
      <c r="D200" s="30"/>
      <c r="E200" s="30"/>
      <c r="F200" s="99" t="s">
        <v>414</v>
      </c>
      <c r="G200" s="100">
        <f>G198+G196</f>
        <v>0</v>
      </c>
      <c r="H200" s="100">
        <f t="shared" ref="H200:I200" si="78">H198+H196</f>
        <v>0</v>
      </c>
      <c r="I200" s="101">
        <f t="shared" si="78"/>
        <v>0</v>
      </c>
      <c r="J200" s="65"/>
    </row>
    <row r="201" spans="1:10" x14ac:dyDescent="0.15">
      <c r="A201" s="21"/>
      <c r="B201" s="37"/>
      <c r="C201" s="22"/>
      <c r="D201" s="23"/>
      <c r="E201" s="23"/>
      <c r="F201" s="23"/>
      <c r="G201" s="23"/>
      <c r="H201" s="23"/>
      <c r="I201" s="24"/>
    </row>
    <row r="202" spans="1:10" x14ac:dyDescent="0.15">
      <c r="A202" s="94"/>
      <c r="B202" s="91"/>
      <c r="C202" s="95"/>
      <c r="D202" s="80"/>
      <c r="E202" s="117"/>
      <c r="F202" s="96" t="s">
        <v>369</v>
      </c>
      <c r="G202" s="96">
        <f>G200*15</f>
        <v>0</v>
      </c>
      <c r="H202" s="96">
        <f>H200*15</f>
        <v>0</v>
      </c>
      <c r="I202" s="98">
        <f>I200*15</f>
        <v>0</v>
      </c>
      <c r="J202" s="65"/>
    </row>
    <row r="203" spans="1:10" x14ac:dyDescent="0.15">
      <c r="A203" s="118"/>
      <c r="B203" s="111"/>
      <c r="C203" s="112"/>
      <c r="D203" s="113"/>
      <c r="E203" s="114"/>
      <c r="F203" s="115"/>
      <c r="G203" s="115"/>
      <c r="H203" s="115"/>
      <c r="I203" s="116"/>
      <c r="J203" s="65"/>
    </row>
    <row r="204" spans="1:10" x14ac:dyDescent="0.15">
      <c r="A204" s="17"/>
      <c r="B204" s="103" t="s">
        <v>409</v>
      </c>
      <c r="C204" s="12"/>
      <c r="D204" s="39"/>
      <c r="E204" s="6"/>
      <c r="F204" s="6"/>
      <c r="G204" s="6"/>
      <c r="H204" s="6"/>
      <c r="I204" s="19"/>
    </row>
    <row r="205" spans="1:10" ht="42" x14ac:dyDescent="0.15">
      <c r="A205" s="66" t="s">
        <v>337</v>
      </c>
      <c r="B205" s="125" t="s">
        <v>335</v>
      </c>
      <c r="C205" s="108" t="s">
        <v>367</v>
      </c>
      <c r="D205" s="6">
        <f>'Memorial de Calculo'!E12</f>
        <v>3</v>
      </c>
      <c r="E205" s="169"/>
      <c r="F205" s="164"/>
      <c r="G205" s="6">
        <f t="shared" ref="G205" si="79">D205*E205</f>
        <v>0</v>
      </c>
      <c r="H205" s="6">
        <f t="shared" ref="H205" si="80">D205*F205</f>
        <v>0</v>
      </c>
      <c r="I205" s="19">
        <f t="shared" ref="I205:I206" si="81">H205+G205</f>
        <v>0</v>
      </c>
      <c r="J205" s="65"/>
    </row>
    <row r="206" spans="1:10" ht="42" x14ac:dyDescent="0.15">
      <c r="A206" s="102" t="s">
        <v>408</v>
      </c>
      <c r="B206" s="125" t="s">
        <v>401</v>
      </c>
      <c r="C206" s="108" t="s">
        <v>402</v>
      </c>
      <c r="D206" s="6">
        <f>'Memorial de Calculo'!E13</f>
        <v>5</v>
      </c>
      <c r="E206" s="165"/>
      <c r="F206" s="166"/>
      <c r="G206" s="6">
        <f t="shared" ref="G206" si="82">D206*E206</f>
        <v>0</v>
      </c>
      <c r="H206" s="6">
        <f t="shared" ref="H206" si="83">D206*F206</f>
        <v>0</v>
      </c>
      <c r="I206" s="19">
        <f t="shared" si="81"/>
        <v>0</v>
      </c>
      <c r="J206" s="65"/>
    </row>
    <row r="207" spans="1:10" x14ac:dyDescent="0.15">
      <c r="A207" s="109"/>
      <c r="B207" s="127"/>
      <c r="C207" s="110"/>
      <c r="D207" s="23"/>
      <c r="E207" s="23"/>
      <c r="F207" s="76"/>
      <c r="G207" s="6"/>
      <c r="H207" s="6"/>
      <c r="I207" s="19"/>
    </row>
    <row r="208" spans="1:10" x14ac:dyDescent="0.15">
      <c r="A208" s="21"/>
      <c r="B208" s="37"/>
      <c r="C208" s="22"/>
      <c r="D208" s="23"/>
      <c r="E208" s="23"/>
      <c r="F208" s="84" t="s">
        <v>415</v>
      </c>
      <c r="G208" s="96">
        <f>G206+G205</f>
        <v>0</v>
      </c>
      <c r="H208" s="96">
        <f>H206+H205</f>
        <v>0</v>
      </c>
      <c r="I208" s="98">
        <f>I206+I205</f>
        <v>0</v>
      </c>
    </row>
    <row r="209" spans="1:10" x14ac:dyDescent="0.15">
      <c r="A209" s="21"/>
      <c r="B209" s="37"/>
      <c r="C209" s="22"/>
      <c r="D209" s="23"/>
      <c r="E209" s="23"/>
      <c r="F209" s="23"/>
      <c r="G209" s="26"/>
      <c r="H209" s="26"/>
      <c r="I209" s="27"/>
    </row>
    <row r="210" spans="1:10" x14ac:dyDescent="0.15">
      <c r="A210" s="21"/>
      <c r="C210" s="22"/>
      <c r="D210" s="23"/>
      <c r="E210" s="23"/>
      <c r="F210" s="84" t="s">
        <v>400</v>
      </c>
      <c r="G210" s="96">
        <f>G208*0.273</f>
        <v>0</v>
      </c>
      <c r="H210" s="96">
        <f>H208*0.273</f>
        <v>0</v>
      </c>
      <c r="I210" s="98">
        <f>I208*0.273</f>
        <v>0</v>
      </c>
    </row>
    <row r="211" spans="1:10" x14ac:dyDescent="0.15">
      <c r="A211" s="21"/>
      <c r="B211" s="37"/>
      <c r="C211" s="22"/>
      <c r="D211" s="23"/>
      <c r="E211" s="23"/>
      <c r="F211" s="23"/>
      <c r="G211" s="26"/>
      <c r="H211" s="26"/>
      <c r="I211" s="27"/>
    </row>
    <row r="212" spans="1:10" x14ac:dyDescent="0.15">
      <c r="A212" s="21"/>
      <c r="B212" s="37"/>
      <c r="C212" s="22"/>
      <c r="D212" s="23"/>
      <c r="E212" s="23"/>
      <c r="F212" s="84" t="s">
        <v>416</v>
      </c>
      <c r="G212" s="96">
        <f>G210+G208</f>
        <v>0</v>
      </c>
      <c r="H212" s="96">
        <f>H210+H208</f>
        <v>0</v>
      </c>
      <c r="I212" s="98">
        <f>I210+I208</f>
        <v>0</v>
      </c>
      <c r="J212" s="65"/>
    </row>
    <row r="213" spans="1:10" x14ac:dyDescent="0.15">
      <c r="A213" s="21"/>
      <c r="B213" s="37"/>
      <c r="C213" s="22"/>
      <c r="D213" s="23"/>
      <c r="E213" s="23"/>
      <c r="F213" s="23"/>
      <c r="G213" s="23"/>
      <c r="H213" s="23"/>
      <c r="I213" s="24"/>
    </row>
    <row r="214" spans="1:10" ht="15" thickBot="1" x14ac:dyDescent="0.2">
      <c r="A214" s="28"/>
      <c r="B214" s="38"/>
      <c r="C214" s="29"/>
      <c r="D214" s="30"/>
      <c r="E214" s="30"/>
      <c r="F214" s="99" t="s">
        <v>417</v>
      </c>
      <c r="G214" s="100">
        <f>G212+G202</f>
        <v>0</v>
      </c>
      <c r="H214" s="100">
        <f>H212+H202</f>
        <v>0</v>
      </c>
      <c r="I214" s="101">
        <f>I212+I202</f>
        <v>0</v>
      </c>
    </row>
  </sheetData>
  <sheetProtection password="D960" sheet="1" objects="1" scenarios="1"/>
  <mergeCells count="9">
    <mergeCell ref="E206:F206"/>
    <mergeCell ref="E13:F13"/>
    <mergeCell ref="A5:I5"/>
    <mergeCell ref="A6:I6"/>
    <mergeCell ref="A1:I1"/>
    <mergeCell ref="A2:I2"/>
    <mergeCell ref="A3:I3"/>
    <mergeCell ref="A4:I4"/>
    <mergeCell ref="A7:I7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70" orientation="landscape" horizontalDpi="300" verticalDpi="300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8"/>
  <sheetViews>
    <sheetView zoomScale="85" zoomScaleNormal="85" zoomScalePageLayoutView="85" workbookViewId="0">
      <selection activeCell="G47" sqref="G47"/>
    </sheetView>
  </sheetViews>
  <sheetFormatPr baseColWidth="10" defaultColWidth="8.83203125" defaultRowHeight="14" x14ac:dyDescent="0.15"/>
  <cols>
    <col min="1" max="1" width="8.83203125" style="1"/>
    <col min="2" max="2" width="42.33203125" style="2" customWidth="1"/>
    <col min="3" max="3" width="15.1640625" style="1" bestFit="1" customWidth="1"/>
    <col min="4" max="4" width="12.6640625" style="4" bestFit="1" customWidth="1"/>
    <col min="5" max="5" width="15.1640625" style="4" bestFit="1" customWidth="1"/>
    <col min="6" max="6" width="12.6640625" style="4" bestFit="1" customWidth="1"/>
    <col min="7" max="7" width="15.1640625" style="1" bestFit="1" customWidth="1"/>
    <col min="8" max="8" width="12.6640625" style="4" bestFit="1" customWidth="1"/>
    <col min="9" max="9" width="15.1640625" style="4" bestFit="1" customWidth="1"/>
    <col min="10" max="10" width="12.6640625" style="4" bestFit="1" customWidth="1"/>
    <col min="11" max="11" width="15.1640625" style="1" bestFit="1" customWidth="1"/>
    <col min="12" max="13" width="12.6640625" style="4" bestFit="1" customWidth="1"/>
  </cols>
  <sheetData>
    <row r="1" spans="1:14" ht="18" x14ac:dyDescent="0.2">
      <c r="A1" s="149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</row>
    <row r="2" spans="1:14" ht="18" x14ac:dyDescent="0.2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4" ht="18" x14ac:dyDescent="0.2">
      <c r="A3" s="140" t="s">
        <v>309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2"/>
    </row>
    <row r="4" spans="1:14" ht="18" x14ac:dyDescent="0.2">
      <c r="A4" s="161" t="s">
        <v>311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3"/>
    </row>
    <row r="5" spans="1:14" ht="14.25" customHeight="1" x14ac:dyDescent="0.15">
      <c r="A5" s="143" t="s">
        <v>354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4" ht="14.25" customHeight="1" x14ac:dyDescent="0.15">
      <c r="A6" s="146" t="s">
        <v>413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</row>
    <row r="7" spans="1:14" ht="14.25" customHeight="1" x14ac:dyDescent="0.15">
      <c r="A7" s="143" t="s">
        <v>355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4" ht="28" x14ac:dyDescent="0.15">
      <c r="A8" s="15" t="s">
        <v>0</v>
      </c>
      <c r="B8" s="33" t="s">
        <v>1</v>
      </c>
      <c r="C8" s="42" t="s">
        <v>314</v>
      </c>
      <c r="D8" s="42" t="s">
        <v>312</v>
      </c>
      <c r="E8" s="42" t="s">
        <v>314</v>
      </c>
      <c r="F8" s="42" t="s">
        <v>313</v>
      </c>
      <c r="G8" s="42" t="s">
        <v>314</v>
      </c>
      <c r="H8" s="42" t="s">
        <v>370</v>
      </c>
      <c r="I8" s="42" t="s">
        <v>314</v>
      </c>
      <c r="J8" s="42" t="s">
        <v>411</v>
      </c>
      <c r="K8" s="42" t="s">
        <v>314</v>
      </c>
      <c r="L8" s="42" t="s">
        <v>412</v>
      </c>
      <c r="M8" s="16" t="s">
        <v>304</v>
      </c>
    </row>
    <row r="9" spans="1:14" x14ac:dyDescent="0.15">
      <c r="A9" s="66" t="s">
        <v>410</v>
      </c>
      <c r="B9" s="104" t="s">
        <v>409</v>
      </c>
      <c r="C9" s="45">
        <v>0.32</v>
      </c>
      <c r="D9" s="39">
        <f t="shared" ref="D9:D28" si="0">C9*M9</f>
        <v>0</v>
      </c>
      <c r="E9" s="45">
        <v>0.17</v>
      </c>
      <c r="F9" s="39">
        <f>E9*M9</f>
        <v>0</v>
      </c>
      <c r="G9" s="45">
        <v>0.17</v>
      </c>
      <c r="H9" s="39">
        <f>G9*M9</f>
        <v>0</v>
      </c>
      <c r="I9" s="45">
        <v>0.17</v>
      </c>
      <c r="J9" s="39">
        <f t="shared" ref="J9:J28" si="1">I9*M9</f>
        <v>0</v>
      </c>
      <c r="K9" s="45">
        <v>0.17</v>
      </c>
      <c r="L9" s="39">
        <f t="shared" ref="L9:L28" si="2">K9*M9</f>
        <v>0</v>
      </c>
      <c r="M9" s="44">
        <f>Orçamento!I208</f>
        <v>0</v>
      </c>
      <c r="N9" s="122"/>
    </row>
    <row r="10" spans="1:14" x14ac:dyDescent="0.15">
      <c r="A10" s="18">
        <v>164</v>
      </c>
      <c r="B10" s="104" t="s">
        <v>330</v>
      </c>
      <c r="C10" s="45">
        <v>1</v>
      </c>
      <c r="D10" s="39">
        <f t="shared" si="0"/>
        <v>0</v>
      </c>
      <c r="E10" s="45">
        <v>0</v>
      </c>
      <c r="F10" s="39">
        <f t="shared" ref="F10:F28" si="3">E10*M10</f>
        <v>0</v>
      </c>
      <c r="G10" s="45">
        <v>0</v>
      </c>
      <c r="H10" s="39">
        <f t="shared" ref="H10:H28" si="4">G10*M10</f>
        <v>0</v>
      </c>
      <c r="I10" s="45">
        <v>0</v>
      </c>
      <c r="J10" s="39">
        <f t="shared" si="1"/>
        <v>0</v>
      </c>
      <c r="K10" s="45">
        <v>0</v>
      </c>
      <c r="L10" s="39">
        <f t="shared" si="2"/>
        <v>0</v>
      </c>
      <c r="M10" s="44">
        <f>15*Orçamento!I14</f>
        <v>0</v>
      </c>
    </row>
    <row r="11" spans="1:14" x14ac:dyDescent="0.15">
      <c r="A11" s="18">
        <v>166</v>
      </c>
      <c r="B11" s="104" t="s">
        <v>341</v>
      </c>
      <c r="C11" s="46">
        <v>1</v>
      </c>
      <c r="D11" s="39">
        <f t="shared" si="0"/>
        <v>0</v>
      </c>
      <c r="E11" s="46">
        <v>0</v>
      </c>
      <c r="F11" s="39">
        <f t="shared" si="3"/>
        <v>0</v>
      </c>
      <c r="G11" s="46">
        <v>0</v>
      </c>
      <c r="H11" s="39">
        <f t="shared" si="4"/>
        <v>0</v>
      </c>
      <c r="I11" s="46">
        <v>0</v>
      </c>
      <c r="J11" s="39">
        <f t="shared" si="1"/>
        <v>0</v>
      </c>
      <c r="K11" s="46">
        <v>0</v>
      </c>
      <c r="L11" s="39">
        <f t="shared" si="2"/>
        <v>0</v>
      </c>
      <c r="M11" s="19">
        <f>15*Orçamento!I19</f>
        <v>0</v>
      </c>
    </row>
    <row r="12" spans="1:14" x14ac:dyDescent="0.15">
      <c r="A12" s="18" t="s">
        <v>9</v>
      </c>
      <c r="B12" s="105" t="s">
        <v>10</v>
      </c>
      <c r="C12" s="45">
        <v>0.5</v>
      </c>
      <c r="D12" s="39">
        <f t="shared" si="0"/>
        <v>0</v>
      </c>
      <c r="E12" s="45">
        <v>0.5</v>
      </c>
      <c r="F12" s="39">
        <f t="shared" si="3"/>
        <v>0</v>
      </c>
      <c r="G12" s="45">
        <v>0</v>
      </c>
      <c r="H12" s="39">
        <f t="shared" si="4"/>
        <v>0</v>
      </c>
      <c r="I12" s="45">
        <v>0</v>
      </c>
      <c r="J12" s="39">
        <f t="shared" si="1"/>
        <v>0</v>
      </c>
      <c r="K12" s="45">
        <v>0</v>
      </c>
      <c r="L12" s="39">
        <f t="shared" si="2"/>
        <v>0</v>
      </c>
      <c r="M12" s="44">
        <f>15*Orçamento!I25</f>
        <v>0</v>
      </c>
    </row>
    <row r="13" spans="1:14" x14ac:dyDescent="0.15">
      <c r="A13" s="18" t="s">
        <v>22</v>
      </c>
      <c r="B13" s="105" t="s">
        <v>23</v>
      </c>
      <c r="C13" s="46">
        <v>0</v>
      </c>
      <c r="D13" s="39">
        <f t="shared" si="0"/>
        <v>0</v>
      </c>
      <c r="E13" s="46">
        <v>0.5</v>
      </c>
      <c r="F13" s="39">
        <f t="shared" si="3"/>
        <v>0</v>
      </c>
      <c r="G13" s="46">
        <v>0.5</v>
      </c>
      <c r="H13" s="39">
        <f t="shared" si="4"/>
        <v>0</v>
      </c>
      <c r="I13" s="46">
        <v>0</v>
      </c>
      <c r="J13" s="39">
        <f t="shared" si="1"/>
        <v>0</v>
      </c>
      <c r="K13" s="46">
        <v>0</v>
      </c>
      <c r="L13" s="39">
        <f t="shared" si="2"/>
        <v>0</v>
      </c>
      <c r="M13" s="19">
        <f>15*Orçamento!I33</f>
        <v>0</v>
      </c>
    </row>
    <row r="14" spans="1:14" s="107" customFormat="1" ht="30" customHeight="1" x14ac:dyDescent="0.15">
      <c r="A14" s="18" t="s">
        <v>34</v>
      </c>
      <c r="B14" s="67" t="s">
        <v>35</v>
      </c>
      <c r="C14" s="46">
        <v>0</v>
      </c>
      <c r="D14" s="6">
        <f t="shared" si="0"/>
        <v>0</v>
      </c>
      <c r="E14" s="46">
        <v>0</v>
      </c>
      <c r="F14" s="39">
        <f t="shared" si="3"/>
        <v>0</v>
      </c>
      <c r="G14" s="46">
        <v>0.2</v>
      </c>
      <c r="H14" s="39">
        <f t="shared" si="4"/>
        <v>0</v>
      </c>
      <c r="I14" s="46">
        <v>0.6</v>
      </c>
      <c r="J14" s="6">
        <f t="shared" si="1"/>
        <v>0</v>
      </c>
      <c r="K14" s="46">
        <v>0.2</v>
      </c>
      <c r="L14" s="6">
        <f t="shared" si="2"/>
        <v>0</v>
      </c>
      <c r="M14" s="19">
        <f>15*Orçamento!I55</f>
        <v>0</v>
      </c>
    </row>
    <row r="15" spans="1:14" x14ac:dyDescent="0.15">
      <c r="A15" s="18" t="s">
        <v>75</v>
      </c>
      <c r="B15" s="105" t="s">
        <v>76</v>
      </c>
      <c r="C15" s="45">
        <v>0</v>
      </c>
      <c r="D15" s="39">
        <f t="shared" si="0"/>
        <v>0</v>
      </c>
      <c r="E15" s="45">
        <v>0</v>
      </c>
      <c r="F15" s="39">
        <f t="shared" si="3"/>
        <v>0</v>
      </c>
      <c r="G15" s="45">
        <v>0.2</v>
      </c>
      <c r="H15" s="39">
        <f t="shared" si="4"/>
        <v>0</v>
      </c>
      <c r="I15" s="45">
        <v>0.6</v>
      </c>
      <c r="J15" s="39">
        <f t="shared" si="1"/>
        <v>0</v>
      </c>
      <c r="K15" s="45">
        <v>0.2</v>
      </c>
      <c r="L15" s="39">
        <f t="shared" si="2"/>
        <v>0</v>
      </c>
      <c r="M15" s="19">
        <f>15*Orçamento!I123</f>
        <v>0</v>
      </c>
    </row>
    <row r="16" spans="1:14" x14ac:dyDescent="0.15">
      <c r="A16" s="18" t="s">
        <v>174</v>
      </c>
      <c r="B16" s="105" t="s">
        <v>175</v>
      </c>
      <c r="C16" s="47">
        <v>0</v>
      </c>
      <c r="D16" s="39">
        <f t="shared" si="0"/>
        <v>0</v>
      </c>
      <c r="E16" s="47">
        <v>0.5</v>
      </c>
      <c r="F16" s="39">
        <f t="shared" si="3"/>
        <v>0</v>
      </c>
      <c r="G16" s="47">
        <v>0.25</v>
      </c>
      <c r="H16" s="39">
        <f t="shared" si="4"/>
        <v>0</v>
      </c>
      <c r="I16" s="47">
        <v>0.25</v>
      </c>
      <c r="J16" s="39">
        <f t="shared" si="1"/>
        <v>0</v>
      </c>
      <c r="K16" s="47">
        <v>0</v>
      </c>
      <c r="L16" s="39">
        <f t="shared" si="2"/>
        <v>0</v>
      </c>
      <c r="M16" s="19">
        <f>15*Orçamento!I127</f>
        <v>0</v>
      </c>
    </row>
    <row r="17" spans="1:13" x14ac:dyDescent="0.15">
      <c r="A17" s="18">
        <v>174</v>
      </c>
      <c r="B17" s="106" t="s">
        <v>350</v>
      </c>
      <c r="C17" s="47">
        <v>1</v>
      </c>
      <c r="D17" s="39">
        <f t="shared" si="0"/>
        <v>0</v>
      </c>
      <c r="E17" s="47">
        <v>0</v>
      </c>
      <c r="F17" s="39">
        <f t="shared" si="3"/>
        <v>0</v>
      </c>
      <c r="G17" s="47">
        <v>0</v>
      </c>
      <c r="H17" s="39">
        <f t="shared" si="4"/>
        <v>0</v>
      </c>
      <c r="I17" s="47">
        <v>0</v>
      </c>
      <c r="J17" s="39">
        <f t="shared" si="1"/>
        <v>0</v>
      </c>
      <c r="K17" s="47">
        <v>0</v>
      </c>
      <c r="L17" s="39">
        <f t="shared" si="2"/>
        <v>0</v>
      </c>
      <c r="M17" s="19">
        <f>15*Orçamento!I131</f>
        <v>0</v>
      </c>
    </row>
    <row r="18" spans="1:13" x14ac:dyDescent="0.15">
      <c r="A18" s="18" t="s">
        <v>180</v>
      </c>
      <c r="B18" s="105" t="s">
        <v>181</v>
      </c>
      <c r="C18" s="45">
        <v>0</v>
      </c>
      <c r="D18" s="39">
        <f t="shared" si="0"/>
        <v>0</v>
      </c>
      <c r="E18" s="45">
        <v>0</v>
      </c>
      <c r="F18" s="39">
        <f t="shared" si="3"/>
        <v>0</v>
      </c>
      <c r="G18" s="45">
        <v>0.5</v>
      </c>
      <c r="H18" s="39">
        <f t="shared" si="4"/>
        <v>0</v>
      </c>
      <c r="I18" s="45">
        <v>0.5</v>
      </c>
      <c r="J18" s="39">
        <f t="shared" si="1"/>
        <v>0</v>
      </c>
      <c r="K18" s="45">
        <v>0</v>
      </c>
      <c r="L18" s="39">
        <f t="shared" si="2"/>
        <v>0</v>
      </c>
      <c r="M18" s="19">
        <f>15*Orçamento!I136</f>
        <v>0</v>
      </c>
    </row>
    <row r="19" spans="1:13" x14ac:dyDescent="0.15">
      <c r="A19" s="18" t="s">
        <v>187</v>
      </c>
      <c r="B19" s="105" t="s">
        <v>188</v>
      </c>
      <c r="C19" s="45">
        <v>0</v>
      </c>
      <c r="D19" s="39">
        <f t="shared" si="0"/>
        <v>0</v>
      </c>
      <c r="E19" s="45">
        <v>0</v>
      </c>
      <c r="F19" s="39">
        <f t="shared" si="3"/>
        <v>0</v>
      </c>
      <c r="G19" s="45">
        <v>0</v>
      </c>
      <c r="H19" s="39">
        <f t="shared" si="4"/>
        <v>0</v>
      </c>
      <c r="I19" s="45">
        <v>0.8</v>
      </c>
      <c r="J19" s="39">
        <f t="shared" si="1"/>
        <v>0</v>
      </c>
      <c r="K19" s="45">
        <v>0.2</v>
      </c>
      <c r="L19" s="39">
        <f t="shared" si="2"/>
        <v>0</v>
      </c>
      <c r="M19" s="19">
        <f>15*Orçamento!I142</f>
        <v>0</v>
      </c>
    </row>
    <row r="20" spans="1:13" x14ac:dyDescent="0.15">
      <c r="A20" s="18" t="s">
        <v>192</v>
      </c>
      <c r="B20" s="105" t="s">
        <v>193</v>
      </c>
      <c r="C20" s="45">
        <v>0</v>
      </c>
      <c r="D20" s="39">
        <f t="shared" si="0"/>
        <v>0</v>
      </c>
      <c r="E20" s="45">
        <v>0</v>
      </c>
      <c r="F20" s="39">
        <f t="shared" si="3"/>
        <v>0</v>
      </c>
      <c r="G20" s="45">
        <v>0</v>
      </c>
      <c r="H20" s="39">
        <f t="shared" si="4"/>
        <v>0</v>
      </c>
      <c r="I20" s="45">
        <v>0.1</v>
      </c>
      <c r="J20" s="39">
        <f t="shared" si="1"/>
        <v>0</v>
      </c>
      <c r="K20" s="45">
        <v>0.9</v>
      </c>
      <c r="L20" s="39">
        <f t="shared" si="2"/>
        <v>0</v>
      </c>
      <c r="M20" s="19">
        <f>15*Orçamento!I148</f>
        <v>0</v>
      </c>
    </row>
    <row r="21" spans="1:13" x14ac:dyDescent="0.15">
      <c r="A21" s="18" t="s">
        <v>202</v>
      </c>
      <c r="B21" s="105" t="s">
        <v>203</v>
      </c>
      <c r="C21" s="47">
        <v>0</v>
      </c>
      <c r="D21" s="39">
        <f t="shared" si="0"/>
        <v>0</v>
      </c>
      <c r="E21" s="47">
        <v>0</v>
      </c>
      <c r="F21" s="39">
        <f t="shared" si="3"/>
        <v>0</v>
      </c>
      <c r="G21" s="47">
        <v>0</v>
      </c>
      <c r="H21" s="39">
        <f t="shared" si="4"/>
        <v>0</v>
      </c>
      <c r="I21" s="47">
        <v>0</v>
      </c>
      <c r="J21" s="39">
        <f t="shared" si="1"/>
        <v>0</v>
      </c>
      <c r="K21" s="47">
        <v>1</v>
      </c>
      <c r="L21" s="39">
        <f t="shared" si="2"/>
        <v>0</v>
      </c>
      <c r="M21" s="19">
        <f>15*Orçamento!I154</f>
        <v>0</v>
      </c>
    </row>
    <row r="22" spans="1:13" x14ac:dyDescent="0.15">
      <c r="A22" s="18" t="s">
        <v>208</v>
      </c>
      <c r="B22" s="105" t="s">
        <v>209</v>
      </c>
      <c r="C22" s="46">
        <v>0</v>
      </c>
      <c r="D22" s="39">
        <f t="shared" si="0"/>
        <v>0</v>
      </c>
      <c r="E22" s="46">
        <v>0</v>
      </c>
      <c r="F22" s="39">
        <f t="shared" si="3"/>
        <v>0</v>
      </c>
      <c r="G22" s="46">
        <v>0</v>
      </c>
      <c r="H22" s="39">
        <f t="shared" si="4"/>
        <v>0</v>
      </c>
      <c r="I22" s="46">
        <v>0</v>
      </c>
      <c r="J22" s="39">
        <f t="shared" si="1"/>
        <v>0</v>
      </c>
      <c r="K22" s="46">
        <v>1</v>
      </c>
      <c r="L22" s="39">
        <f t="shared" si="2"/>
        <v>0</v>
      </c>
      <c r="M22" s="19">
        <f>15*Orçamento!I158</f>
        <v>0</v>
      </c>
    </row>
    <row r="23" spans="1:13" x14ac:dyDescent="0.15">
      <c r="A23" s="18" t="s">
        <v>212</v>
      </c>
      <c r="B23" s="105" t="s">
        <v>213</v>
      </c>
      <c r="C23" s="46">
        <v>0</v>
      </c>
      <c r="D23" s="39">
        <f t="shared" si="0"/>
        <v>0</v>
      </c>
      <c r="E23" s="46">
        <v>0</v>
      </c>
      <c r="F23" s="39">
        <f t="shared" si="3"/>
        <v>0</v>
      </c>
      <c r="G23" s="46">
        <v>0.5</v>
      </c>
      <c r="H23" s="39">
        <f t="shared" si="4"/>
        <v>0</v>
      </c>
      <c r="I23" s="46">
        <v>0.5</v>
      </c>
      <c r="J23" s="39">
        <f t="shared" si="1"/>
        <v>0</v>
      </c>
      <c r="K23" s="46">
        <v>0</v>
      </c>
      <c r="L23" s="39">
        <f t="shared" si="2"/>
        <v>0</v>
      </c>
      <c r="M23" s="19">
        <f>15*Orçamento!I165</f>
        <v>0</v>
      </c>
    </row>
    <row r="24" spans="1:13" x14ac:dyDescent="0.15">
      <c r="A24" s="18" t="s">
        <v>223</v>
      </c>
      <c r="B24" s="105" t="s">
        <v>224</v>
      </c>
      <c r="C24" s="45">
        <v>0</v>
      </c>
      <c r="D24" s="39">
        <f t="shared" si="0"/>
        <v>0</v>
      </c>
      <c r="E24" s="45">
        <v>0</v>
      </c>
      <c r="F24" s="39">
        <f t="shared" si="3"/>
        <v>0</v>
      </c>
      <c r="G24" s="45">
        <v>0</v>
      </c>
      <c r="H24" s="39">
        <f t="shared" si="4"/>
        <v>0</v>
      </c>
      <c r="I24" s="45">
        <v>0.5</v>
      </c>
      <c r="J24" s="39">
        <f t="shared" si="1"/>
        <v>0</v>
      </c>
      <c r="K24" s="45">
        <v>0.5</v>
      </c>
      <c r="L24" s="39">
        <f t="shared" si="2"/>
        <v>0</v>
      </c>
      <c r="M24" s="19">
        <f>15*Orçamento!I170</f>
        <v>0</v>
      </c>
    </row>
    <row r="25" spans="1:13" x14ac:dyDescent="0.15">
      <c r="A25" s="18" t="s">
        <v>230</v>
      </c>
      <c r="B25" s="105" t="s">
        <v>231</v>
      </c>
      <c r="C25" s="45">
        <v>0</v>
      </c>
      <c r="D25" s="39">
        <f t="shared" si="0"/>
        <v>0</v>
      </c>
      <c r="E25" s="45">
        <v>0</v>
      </c>
      <c r="F25" s="39">
        <f t="shared" si="3"/>
        <v>0</v>
      </c>
      <c r="G25" s="45">
        <v>0.5</v>
      </c>
      <c r="H25" s="39">
        <f t="shared" si="4"/>
        <v>0</v>
      </c>
      <c r="I25" s="45">
        <v>0.5</v>
      </c>
      <c r="J25" s="39">
        <f t="shared" si="1"/>
        <v>0</v>
      </c>
      <c r="K25" s="45">
        <v>0</v>
      </c>
      <c r="L25" s="39">
        <f t="shared" si="2"/>
        <v>0</v>
      </c>
      <c r="M25" s="19">
        <f>15*Orçamento!I178</f>
        <v>0</v>
      </c>
    </row>
    <row r="26" spans="1:13" x14ac:dyDescent="0.15">
      <c r="A26" s="18" t="s">
        <v>241</v>
      </c>
      <c r="B26" s="105" t="s">
        <v>242</v>
      </c>
      <c r="C26" s="45">
        <v>0</v>
      </c>
      <c r="D26" s="39">
        <f t="shared" si="0"/>
        <v>0</v>
      </c>
      <c r="E26" s="45">
        <v>0</v>
      </c>
      <c r="F26" s="39">
        <f t="shared" si="3"/>
        <v>0</v>
      </c>
      <c r="G26" s="45">
        <v>0</v>
      </c>
      <c r="H26" s="39">
        <f t="shared" si="4"/>
        <v>0</v>
      </c>
      <c r="I26" s="45">
        <v>0</v>
      </c>
      <c r="J26" s="39">
        <f t="shared" si="1"/>
        <v>0</v>
      </c>
      <c r="K26" s="45">
        <v>1</v>
      </c>
      <c r="L26" s="39">
        <f t="shared" si="2"/>
        <v>0</v>
      </c>
      <c r="M26" s="19">
        <f>15*Orçamento!I182</f>
        <v>0</v>
      </c>
    </row>
    <row r="27" spans="1:13" x14ac:dyDescent="0.15">
      <c r="A27" s="18" t="s">
        <v>245</v>
      </c>
      <c r="B27" s="105" t="s">
        <v>246</v>
      </c>
      <c r="C27" s="45">
        <v>0</v>
      </c>
      <c r="D27" s="39">
        <f t="shared" si="0"/>
        <v>0</v>
      </c>
      <c r="E27" s="45">
        <v>0</v>
      </c>
      <c r="F27" s="39">
        <f t="shared" si="3"/>
        <v>0</v>
      </c>
      <c r="G27" s="45">
        <v>0</v>
      </c>
      <c r="H27" s="39">
        <f t="shared" si="4"/>
        <v>0</v>
      </c>
      <c r="I27" s="45">
        <v>0</v>
      </c>
      <c r="J27" s="39">
        <f t="shared" si="1"/>
        <v>0</v>
      </c>
      <c r="K27" s="45">
        <v>1</v>
      </c>
      <c r="L27" s="39">
        <f t="shared" si="2"/>
        <v>0</v>
      </c>
      <c r="M27" s="19">
        <f>15*Orçamento!I190</f>
        <v>0</v>
      </c>
    </row>
    <row r="28" spans="1:13" x14ac:dyDescent="0.15">
      <c r="A28" s="18" t="s">
        <v>257</v>
      </c>
      <c r="B28" s="105" t="s">
        <v>258</v>
      </c>
      <c r="C28" s="45">
        <v>0</v>
      </c>
      <c r="D28" s="39">
        <f t="shared" si="0"/>
        <v>0</v>
      </c>
      <c r="E28" s="45">
        <v>0</v>
      </c>
      <c r="F28" s="39">
        <f t="shared" si="3"/>
        <v>0</v>
      </c>
      <c r="G28" s="45">
        <v>0</v>
      </c>
      <c r="H28" s="39">
        <f t="shared" si="4"/>
        <v>0</v>
      </c>
      <c r="I28" s="45">
        <v>0</v>
      </c>
      <c r="J28" s="39">
        <f t="shared" si="1"/>
        <v>0</v>
      </c>
      <c r="K28" s="45">
        <v>1</v>
      </c>
      <c r="L28" s="39">
        <f t="shared" si="2"/>
        <v>0</v>
      </c>
      <c r="M28" s="19">
        <f>15*Orçamento!I194</f>
        <v>0</v>
      </c>
    </row>
    <row r="29" spans="1:13" x14ac:dyDescent="0.15">
      <c r="A29" s="48"/>
      <c r="B29" s="33"/>
      <c r="C29" s="13" t="s">
        <v>305</v>
      </c>
      <c r="D29" s="13">
        <f>SUM(D9:D28)</f>
        <v>0</v>
      </c>
      <c r="E29" s="13" t="s">
        <v>305</v>
      </c>
      <c r="F29" s="13">
        <f>SUM(F9:F28)</f>
        <v>0</v>
      </c>
      <c r="G29" s="13" t="s">
        <v>305</v>
      </c>
      <c r="H29" s="13">
        <f>SUM(H9:H28)</f>
        <v>0</v>
      </c>
      <c r="I29" s="13" t="s">
        <v>305</v>
      </c>
      <c r="J29" s="13">
        <f>SUM(J9:J28)</f>
        <v>0</v>
      </c>
      <c r="K29" s="13" t="s">
        <v>305</v>
      </c>
      <c r="L29" s="13">
        <f>SUM(L9:L28)</f>
        <v>0</v>
      </c>
      <c r="M29" s="25">
        <f>D29+F29+H29+J29+L29</f>
        <v>0</v>
      </c>
    </row>
    <row r="30" spans="1:13" x14ac:dyDescent="0.15">
      <c r="A30" s="48"/>
      <c r="B30" s="33"/>
      <c r="C30" s="13" t="s">
        <v>306</v>
      </c>
      <c r="D30" s="13">
        <f>D29*0.273</f>
        <v>0</v>
      </c>
      <c r="E30" s="13" t="s">
        <v>306</v>
      </c>
      <c r="F30" s="13">
        <f>F29*0.273</f>
        <v>0</v>
      </c>
      <c r="G30" s="13" t="s">
        <v>306</v>
      </c>
      <c r="H30" s="13">
        <f>H29*0.273</f>
        <v>0</v>
      </c>
      <c r="I30" s="13" t="s">
        <v>306</v>
      </c>
      <c r="J30" s="13">
        <f>J29*0.273</f>
        <v>0</v>
      </c>
      <c r="K30" s="13" t="s">
        <v>306</v>
      </c>
      <c r="L30" s="13">
        <f>L29*0.273</f>
        <v>0</v>
      </c>
      <c r="M30" s="25">
        <f t="shared" ref="M30:M31" si="5">D30+F30+H30+J30+L30</f>
        <v>0</v>
      </c>
    </row>
    <row r="31" spans="1:13" ht="15" thickBot="1" x14ac:dyDescent="0.2">
      <c r="A31" s="49"/>
      <c r="B31" s="50"/>
      <c r="C31" s="51" t="s">
        <v>371</v>
      </c>
      <c r="D31" s="31">
        <f>D30+D29</f>
        <v>0</v>
      </c>
      <c r="E31" s="51" t="s">
        <v>371</v>
      </c>
      <c r="F31" s="31">
        <f>F30+F29</f>
        <v>0</v>
      </c>
      <c r="G31" s="51" t="s">
        <v>371</v>
      </c>
      <c r="H31" s="31">
        <f>H30+H29</f>
        <v>0</v>
      </c>
      <c r="I31" s="51" t="s">
        <v>371</v>
      </c>
      <c r="J31" s="31">
        <f>J30+J29</f>
        <v>0</v>
      </c>
      <c r="K31" s="51" t="s">
        <v>371</v>
      </c>
      <c r="L31" s="31">
        <f>L30+L29</f>
        <v>0</v>
      </c>
      <c r="M31" s="32">
        <f t="shared" si="5"/>
        <v>0</v>
      </c>
    </row>
    <row r="32" spans="1:13" x14ac:dyDescent="0.15">
      <c r="A32" s="21"/>
      <c r="B32" s="37"/>
      <c r="C32" s="22"/>
      <c r="D32" s="23"/>
      <c r="E32" s="23"/>
      <c r="F32" s="23"/>
      <c r="G32" s="22"/>
      <c r="H32" s="23"/>
      <c r="I32" s="23"/>
      <c r="J32" s="23"/>
      <c r="K32" s="22"/>
      <c r="L32" s="23"/>
      <c r="M32" s="24"/>
    </row>
    <row r="33" spans="1:13" x14ac:dyDescent="0.15">
      <c r="A33" s="21"/>
      <c r="B33" s="37"/>
      <c r="C33" s="22"/>
      <c r="D33" s="23"/>
      <c r="E33" s="23"/>
      <c r="F33" s="23"/>
      <c r="G33" s="22"/>
      <c r="H33" s="23"/>
      <c r="I33" s="23"/>
      <c r="J33" s="23"/>
      <c r="K33" s="22"/>
      <c r="L33" s="23"/>
      <c r="M33" s="24"/>
    </row>
    <row r="34" spans="1:13" x14ac:dyDescent="0.15">
      <c r="A34" s="21"/>
      <c r="B34" s="37"/>
      <c r="C34" s="22"/>
      <c r="D34" s="23"/>
      <c r="E34" s="23"/>
      <c r="F34" s="23"/>
      <c r="G34" s="22"/>
      <c r="H34" s="23"/>
      <c r="I34" s="23"/>
      <c r="J34" s="23"/>
      <c r="K34" s="22"/>
      <c r="L34" s="23"/>
      <c r="M34" s="24"/>
    </row>
    <row r="35" spans="1:13" x14ac:dyDescent="0.15">
      <c r="A35" s="21"/>
      <c r="B35" s="37"/>
      <c r="C35" s="22"/>
      <c r="D35" s="23"/>
      <c r="E35" s="23"/>
      <c r="F35" s="23"/>
      <c r="G35" s="22"/>
      <c r="H35" s="23"/>
      <c r="I35" s="23"/>
      <c r="J35" s="23"/>
      <c r="K35" s="22"/>
      <c r="L35" s="23"/>
      <c r="M35" s="24"/>
    </row>
    <row r="36" spans="1:13" x14ac:dyDescent="0.15">
      <c r="A36" s="21"/>
      <c r="B36" s="37"/>
      <c r="C36" s="22"/>
      <c r="D36" s="23"/>
      <c r="E36" s="23"/>
      <c r="F36" s="23"/>
      <c r="G36" s="22"/>
      <c r="H36" s="23"/>
      <c r="I36" s="23"/>
      <c r="J36" s="23"/>
      <c r="K36" s="22"/>
      <c r="L36" s="23"/>
      <c r="M36" s="24"/>
    </row>
    <row r="37" spans="1:13" x14ac:dyDescent="0.15">
      <c r="A37" s="21"/>
      <c r="B37" s="37"/>
      <c r="C37" s="22"/>
      <c r="D37" s="23"/>
      <c r="E37" s="23"/>
      <c r="F37" s="23"/>
      <c r="G37" s="22"/>
      <c r="H37" s="23"/>
      <c r="I37" s="23"/>
      <c r="J37" s="23"/>
      <c r="K37" s="22"/>
      <c r="L37" s="23"/>
      <c r="M37" s="24"/>
    </row>
    <row r="38" spans="1:13" ht="15" thickBot="1" x14ac:dyDescent="0.2">
      <c r="A38" s="28"/>
      <c r="B38" s="38"/>
      <c r="C38" s="29"/>
      <c r="D38" s="30"/>
      <c r="E38" s="30"/>
      <c r="F38" s="30"/>
      <c r="G38" s="29"/>
      <c r="H38" s="30"/>
      <c r="I38" s="30"/>
      <c r="J38" s="30"/>
      <c r="K38" s="29"/>
      <c r="L38" s="30"/>
      <c r="M38" s="41"/>
    </row>
  </sheetData>
  <mergeCells count="7">
    <mergeCell ref="A7:M7"/>
    <mergeCell ref="A6:M6"/>
    <mergeCell ref="A1:M1"/>
    <mergeCell ref="A2:M2"/>
    <mergeCell ref="A3:M3"/>
    <mergeCell ref="A4:M4"/>
    <mergeCell ref="A5:M5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8" orientation="landscape" horizontalDpi="300" verticalDpi="300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Memorial de Calculo</vt:lpstr>
      <vt:lpstr>Orçamento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ORIDES</dc:creator>
  <cp:lastModifiedBy>Rodrigo Kogawa</cp:lastModifiedBy>
  <cp:lastPrinted>2018-07-16T22:31:45Z</cp:lastPrinted>
  <dcterms:created xsi:type="dcterms:W3CDTF">2017-03-23T00:41:50Z</dcterms:created>
  <dcterms:modified xsi:type="dcterms:W3CDTF">2018-08-07T18:07:11Z</dcterms:modified>
</cp:coreProperties>
</file>